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defaultThemeVersion="124226"/>
  <mc:AlternateContent xmlns:mc="http://schemas.openxmlformats.org/markup-compatibility/2006">
    <mc:Choice Requires="x15">
      <x15ac:absPath xmlns:x15ac="http://schemas.microsoft.com/office/spreadsheetml/2010/11/ac" url="C:\Users\ewingju\AppData\Local\Microsoft\Windows\INetCache\Content.Outlook\X4YLMAYD\"/>
    </mc:Choice>
  </mc:AlternateContent>
  <xr:revisionPtr revIDLastSave="0" documentId="13_ncr:1_{03D59B9C-D527-4A5E-8A12-A9B39B758446}" xr6:coauthVersionLast="47" xr6:coauthVersionMax="47" xr10:uidLastSave="{00000000-0000-0000-0000-000000000000}"/>
  <bookViews>
    <workbookView xWindow="-120" yWindow="-120" windowWidth="29040" windowHeight="15720" xr2:uid="{00000000-000D-0000-FFFF-FFFF00000000}"/>
  </bookViews>
  <sheets>
    <sheet name="Summary and sign-off" sheetId="13" r:id="rId1"/>
    <sheet name="Travel" sheetId="1" r:id="rId2"/>
    <sheet name="Hospitality" sheetId="2" r:id="rId3"/>
    <sheet name="All other expenses" sheetId="3" r:id="rId4"/>
    <sheet name="Gifts and benefits" sheetId="4" r:id="rId5"/>
  </sheets>
  <definedNames>
    <definedName name="_xlnm.Print_Area" localSheetId="3">'All other expenses'!$A$1:$E$29</definedName>
    <definedName name="_xlnm.Print_Area" localSheetId="4">'Gifts and benefits'!$A$1:$F$36</definedName>
    <definedName name="_xlnm.Print_Area" localSheetId="2">Hospitality!$A$1:$E$32</definedName>
    <definedName name="_xlnm.Print_Area" localSheetId="0">'Summary and sign-off'!$A$1:$F$23</definedName>
    <definedName name="_xlnm.Print_Area" localSheetId="1">Travel!$A$1:$E$93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5" i="4" l="1"/>
  <c r="C23" i="3"/>
  <c r="C25" i="2"/>
  <c r="C70" i="1"/>
  <c r="C82" i="1"/>
  <c r="C52" i="1"/>
  <c r="B6" i="13" l="1"/>
  <c r="E60" i="13"/>
  <c r="C60" i="13"/>
  <c r="C27" i="4"/>
  <c r="C26" i="4"/>
  <c r="B60" i="13" l="1"/>
  <c r="B59" i="13"/>
  <c r="D59" i="13"/>
  <c r="B58" i="13"/>
  <c r="D58" i="13"/>
  <c r="D57" i="13"/>
  <c r="B57" i="13"/>
  <c r="D56" i="13"/>
  <c r="B56" i="13"/>
  <c r="D55" i="13"/>
  <c r="B55" i="13"/>
  <c r="B2" i="4"/>
  <c r="B3" i="4"/>
  <c r="B2" i="3"/>
  <c r="B3" i="3"/>
  <c r="B2" i="2"/>
  <c r="B3" i="2"/>
  <c r="B2" i="1"/>
  <c r="B3" i="1"/>
  <c r="F58" i="13" l="1"/>
  <c r="D25" i="2" s="1"/>
  <c r="F60" i="13"/>
  <c r="E25" i="4" s="1"/>
  <c r="F59" i="13"/>
  <c r="D23" i="3" s="1"/>
  <c r="F57" i="13"/>
  <c r="D82" i="1" s="1"/>
  <c r="F56" i="13"/>
  <c r="D70" i="1" s="1"/>
  <c r="F55" i="13"/>
  <c r="D52" i="1" s="1"/>
  <c r="C13" i="13"/>
  <c r="C12" i="13"/>
  <c r="C11" i="13"/>
  <c r="C16" i="13" l="1"/>
  <c r="C17" i="13"/>
  <c r="B5" i="4" l="1"/>
  <c r="B4" i="4"/>
  <c r="B5" i="3"/>
  <c r="B4" i="3"/>
  <c r="B5" i="2"/>
  <c r="B4" i="2"/>
  <c r="B5" i="1"/>
  <c r="B4" i="1"/>
  <c r="C15" i="13" l="1"/>
  <c r="F12" i="13" l="1"/>
  <c r="C25" i="4"/>
  <c r="F11" i="13" s="1"/>
  <c r="F13" i="13" l="1"/>
  <c r="B82" i="1"/>
  <c r="B17" i="13" s="1"/>
  <c r="B70" i="1"/>
  <c r="B16" i="13" s="1"/>
  <c r="B52" i="1"/>
  <c r="B15" i="13" s="1"/>
  <c r="B23" i="3" l="1"/>
  <c r="B13" i="13" s="1"/>
  <c r="B25" i="2"/>
  <c r="B12" i="13" s="1"/>
  <c r="B11" i="13" l="1"/>
  <c r="B8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1" authorId="0" shapeId="0" xr:uid="{00000000-0006-0000-0200-000001000000}">
      <text>
        <r>
          <rPr>
            <sz val="9"/>
            <color indexed="81"/>
            <rFont val="Tahoma"/>
            <family val="2"/>
          </rPr>
          <t xml:space="preserve">
Insert additional rows as needed:
- 'right click' on a row number (left of screen)
- select 'Insert' (this will insert a row above it)
</t>
        </r>
      </text>
    </comment>
    <comment ref="A55" authorId="0" shapeId="0" xr:uid="{00000000-0006-0000-0200-000002000000}">
      <text>
        <r>
          <rPr>
            <sz val="9"/>
            <color indexed="81"/>
            <rFont val="Tahoma"/>
            <family val="2"/>
          </rPr>
          <t xml:space="preserve">
Insert additional rows as needed:
- 'right click' on a row number (left of screen)
- select 'Insert' (this will insert a row above it)
</t>
        </r>
      </text>
    </comment>
    <comment ref="A73" authorId="0" shapeId="0" xr:uid="{00000000-0006-0000-0200-000003000000}">
      <text>
        <r>
          <rPr>
            <sz val="9"/>
            <color indexed="81"/>
            <rFont val="Tahoma"/>
            <family val="2"/>
          </rPr>
          <t xml:space="preserve">
Insert additional rows as needed:
- 'right click' on a row number (left of screen)
- select 'Insert' (this will insert a row above it)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3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4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500-000001000000}">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<sst xmlns="http://schemas.openxmlformats.org/spreadsheetml/2006/main" count="308" uniqueCount="190">
  <si>
    <t>Hospitality</t>
  </si>
  <si>
    <t>Gifts and benefits</t>
  </si>
  <si>
    <t>Secretary or Chief Executive Expenses, Gifts and Benefits Disclosure - summary &amp; sign-off*</t>
  </si>
  <si>
    <t>Organisation Name*</t>
  </si>
  <si>
    <t>Secretary or Chief Executive**</t>
  </si>
  <si>
    <t>Disclosure period start***</t>
  </si>
  <si>
    <t>Disclosure period end***</t>
  </si>
  <si>
    <t>Agency totals check</t>
  </si>
  <si>
    <t>Secretary or Chief Executive approval****</t>
  </si>
  <si>
    <t>This disclosure has not yet been approved by the Departmental Secretary or Chief Executive</t>
  </si>
  <si>
    <t>Other sign-off****</t>
  </si>
  <si>
    <t>Type here who else has approved this disclosure</t>
  </si>
  <si>
    <t>This summary page updates automatically from the 'Travel', 'Hospitality', 'All other expenses', and 'Gifts and benefits' tabs.
Throughout this workbook, input cells are shaded light green.</t>
  </si>
  <si>
    <t>Summary of expenses</t>
  </si>
  <si>
    <t>Cost in NZ$</t>
  </si>
  <si>
    <r>
      <t>GST inc / exc</t>
    </r>
    <r>
      <rPr>
        <b/>
        <sz val="10"/>
        <rFont val="Arial"/>
        <family val="2"/>
      </rPr>
      <t/>
    </r>
  </si>
  <si>
    <t>Count</t>
  </si>
  <si>
    <t>Travel expenses</t>
  </si>
  <si>
    <t>Number offered</t>
  </si>
  <si>
    <t>Number accepted</t>
  </si>
  <si>
    <t>Other expenses</t>
  </si>
  <si>
    <t>Number declined</t>
  </si>
  <si>
    <t>International Travel</t>
  </si>
  <si>
    <t>Domestic Travel</t>
  </si>
  <si>
    <t>Local Travel</t>
  </si>
  <si>
    <t>Text required for validation and checks - don't change, move, delete or overwrite</t>
  </si>
  <si>
    <t>Insert additional rows as needed: right click on a row number (left of screen) and select Insert - this will insert a row above selected row.</t>
  </si>
  <si>
    <t>Figures include GST (where applicable)</t>
  </si>
  <si>
    <t>Figures exclude GST</t>
  </si>
  <si>
    <t>Data and totals on this worksheet have NOT YET BEEN CHECKED AND CONFIRMED</t>
  </si>
  <si>
    <t>Data and totals on this worksheet checked and confirmed</t>
  </si>
  <si>
    <t>Data and totals have not yet been checked and confirmed for any sheet</t>
  </si>
  <si>
    <t>Some data and totals have not yet been checked and confirmed</t>
  </si>
  <si>
    <t>Data and totals checked on all sheets</t>
  </si>
  <si>
    <t>Not yet indicated</t>
  </si>
  <si>
    <t>GST inclusion inconsistent</t>
  </si>
  <si>
    <t>This disclosure has been approved by the Departmental Secretary or Chief Executive</t>
  </si>
  <si>
    <t>Cultural item - not appropriate to value</t>
  </si>
  <si>
    <t>Under $100</t>
  </si>
  <si>
    <t>$100 - $500</t>
  </si>
  <si>
    <t>$500 - $1,000</t>
  </si>
  <si>
    <t>Over $1,000</t>
  </si>
  <si>
    <t>Estimate not possible</t>
  </si>
  <si>
    <t>Accepted</t>
  </si>
  <si>
    <t>Declined</t>
  </si>
  <si>
    <t>Check - there are no hidden rows with data</t>
  </si>
  <si>
    <t>Error - this total includes data from 'hidden' rows</t>
  </si>
  <si>
    <t>Check - each entry provides sufficient information</t>
  </si>
  <si>
    <t>Not all lines have an entry for "Cost in NZ$" and "Type of expense"</t>
  </si>
  <si>
    <t>Not all lines have an entry for "Description", "Was the gift accepted?" and "Estimated value in NZ$"</t>
  </si>
  <si>
    <t>Check that # of 'costs' = 'type of expenses' (also "accepted/declined" for gifts &amp; benefits)</t>
  </si>
  <si>
    <t>These checks (F53 to F61) are imperfect - they count the entries in each column and checks these totals are the same</t>
  </si>
  <si>
    <t>Travel checks</t>
  </si>
  <si>
    <t>Hospitality check</t>
  </si>
  <si>
    <t>All other expenses check</t>
  </si>
  <si>
    <t>Gifts and benefits check</t>
  </si>
  <si>
    <t>Public Service Secretary or Chief Executive Expense Disclosure</t>
  </si>
  <si>
    <t xml:space="preserve">Organisation Name </t>
  </si>
  <si>
    <t>Public Service Secretary or Chief Executive</t>
  </si>
  <si>
    <t>Disclosure period start</t>
  </si>
  <si>
    <t>Disclosure period end</t>
  </si>
  <si>
    <t>GST on costs</t>
  </si>
  <si>
    <t>International, domestic and local travel expenses</t>
  </si>
  <si>
    <t>All expenses incurred by Public Service secretary or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</si>
  <si>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</si>
  <si>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Date(s)*</t>
  </si>
  <si>
    <t>Cost in NZ$**</t>
  </si>
  <si>
    <r>
      <t xml:space="preserve">Purpose of travel
</t>
    </r>
    <r>
      <rPr>
        <sz val="10"/>
        <color theme="0"/>
        <rFont val="Arial"/>
        <family val="2"/>
      </rPr>
      <t>(e.g. attending XYZ conference for 3 days)***</t>
    </r>
  </si>
  <si>
    <r>
      <t xml:space="preserve">Type of expense
</t>
    </r>
    <r>
      <rPr>
        <sz val="10"/>
        <color theme="0"/>
        <rFont val="Arial"/>
        <family val="2"/>
      </rPr>
      <t>(e.g. hotel, airfares, taxis, meals &amp; for how many people)</t>
    </r>
  </si>
  <si>
    <t>Location(s)</t>
  </si>
  <si>
    <t>Subtotal - international travel</t>
  </si>
  <si>
    <r>
      <t xml:space="preserve">Domestic Travel   </t>
    </r>
    <r>
      <rPr>
        <sz val="12"/>
        <color theme="0"/>
        <rFont val="Arial"/>
        <family val="2"/>
      </rPr>
      <t xml:space="preserve"> (within NZ, including travel to and from local airport)</t>
    </r>
  </si>
  <si>
    <r>
      <t xml:space="preserve">Purpose of travel
</t>
    </r>
    <r>
      <rPr>
        <sz val="10"/>
        <color theme="0"/>
        <rFont val="Arial"/>
        <family val="2"/>
      </rPr>
      <t>(e.g. visiting district office for two days...)***</t>
    </r>
  </si>
  <si>
    <t>Subtotal - domestic travel</t>
  </si>
  <si>
    <r>
      <t xml:space="preserve">Local Travel    </t>
    </r>
    <r>
      <rPr>
        <sz val="12"/>
        <color theme="0"/>
        <rFont val="Arial"/>
        <family val="2"/>
      </rPr>
      <t>(within City, excluding travel to airport)</t>
    </r>
  </si>
  <si>
    <r>
      <t>Purpose of travel</t>
    </r>
    <r>
      <rPr>
        <sz val="10"/>
        <color theme="0"/>
        <rFont val="Arial"/>
        <family val="2"/>
      </rPr>
      <t xml:space="preserve">
(e.g. meeting with Minister)***</t>
    </r>
  </si>
  <si>
    <r>
      <t xml:space="preserve">Type of expense
</t>
    </r>
    <r>
      <rPr>
        <sz val="10"/>
        <color theme="0"/>
        <rFont val="Arial"/>
        <family val="2"/>
      </rPr>
      <t>(e.g. taxi, parking, bus)</t>
    </r>
  </si>
  <si>
    <t>Subtotal - local travel</t>
  </si>
  <si>
    <t>Total travel expenses</t>
  </si>
  <si>
    <t>Hospitality Offered to Third Parties*</t>
  </si>
  <si>
    <t>All hospitality expenses provided by the Public Service secretary or chief executive in the context of their job to anyone external to the Public Service or statutory Crown entities.</t>
  </si>
  <si>
    <t>Date(s)**</t>
  </si>
  <si>
    <r>
      <t xml:space="preserve">Purpose of hospitality
</t>
    </r>
    <r>
      <rPr>
        <sz val="10"/>
        <color theme="0"/>
        <rFont val="Arial"/>
        <family val="2"/>
      </rPr>
      <t xml:space="preserve">(e.g. hosting delegation from China, building relationships, team building) </t>
    </r>
  </si>
  <si>
    <r>
      <t xml:space="preserve">Type of expense
</t>
    </r>
    <r>
      <rPr>
        <sz val="10"/>
        <color theme="0"/>
        <rFont val="Arial"/>
        <family val="2"/>
      </rPr>
      <t>(what and for how many e.g. dinner for 5)</t>
    </r>
  </si>
  <si>
    <t xml:space="preserve">Total hospitality expenses </t>
  </si>
  <si>
    <t>Public Service secretary or Chief Executive</t>
  </si>
  <si>
    <t>All Other Expenses</t>
  </si>
  <si>
    <t>All other expenditure incurred by the Public Service secretary or chief executive that is not travel, hospitality or gifts.
Include e.g. phone and data costs, subscriptions, membership fees, conference fees, professional development costs, books and anything else.</t>
  </si>
  <si>
    <r>
      <t xml:space="preserve">Purpose of expense
</t>
    </r>
    <r>
      <rPr>
        <sz val="10"/>
        <color theme="0"/>
        <rFont val="Arial"/>
        <family val="2"/>
      </rPr>
      <t>(e.g. subscription part of employment agreement, development as agreed with PSC)</t>
    </r>
  </si>
  <si>
    <r>
      <t xml:space="preserve">Type of expense
</t>
    </r>
    <r>
      <rPr>
        <sz val="10"/>
        <color theme="0"/>
        <rFont val="Arial"/>
        <family val="2"/>
      </rPr>
      <t>(e.g. phone and data costs, membership fees)</t>
    </r>
  </si>
  <si>
    <t xml:space="preserve">Total other expenses </t>
  </si>
  <si>
    <t>Public Service Secretary or Chief Executive Gifts and Benefits Disclosure</t>
  </si>
  <si>
    <t>GST on values</t>
  </si>
  <si>
    <t>Gifts and Benefits over $50 annual value</t>
  </si>
  <si>
    <r>
      <rPr>
        <b/>
        <i/>
        <sz val="10"/>
        <color theme="1"/>
        <rFont val="Arial"/>
        <family val="2"/>
      </rPr>
      <t>Include all gifts, invitations to events and other hospitality</t>
    </r>
    <r>
      <rPr>
        <i/>
        <sz val="10"/>
        <color theme="1"/>
        <rFont val="Arial"/>
        <family val="2"/>
      </rPr>
      <t xml:space="preserve">, of $50 or more in total value per year, offered to the Public Service secretary or chief executive by people external to the Public Service.
Include all gifts, invitations or other hospitality </t>
    </r>
    <r>
      <rPr>
        <b/>
        <i/>
        <sz val="10"/>
        <color theme="1"/>
        <rFont val="Arial"/>
        <family val="2"/>
      </rPr>
      <t>whether accepted or declined</t>
    </r>
    <r>
      <rPr>
        <i/>
        <sz val="10"/>
        <color theme="1"/>
        <rFont val="Arial"/>
        <family val="2"/>
      </rPr>
      <t>.</t>
    </r>
  </si>
  <si>
    <r>
      <t xml:space="preserve">Description
</t>
    </r>
    <r>
      <rPr>
        <sz val="10"/>
        <color theme="0"/>
        <rFont val="Arial"/>
        <family val="2"/>
      </rPr>
      <t>(e.g. event tickets, etc.)</t>
    </r>
  </si>
  <si>
    <r>
      <t xml:space="preserve">Was the gift accepted?
</t>
    </r>
    <r>
      <rPr>
        <sz val="10"/>
        <color theme="0"/>
        <rFont val="Arial"/>
        <family val="2"/>
      </rPr>
      <t>(drop-down list in cell)</t>
    </r>
  </si>
  <si>
    <r>
      <t xml:space="preserve">Offered by 
</t>
    </r>
    <r>
      <rPr>
        <sz val="10"/>
        <color theme="0"/>
        <rFont val="Arial"/>
        <family val="2"/>
      </rPr>
      <t>(who made the offer?)</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</si>
  <si>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</si>
  <si>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r>
      <t xml:space="preserve">Other comments
</t>
    </r>
    <r>
      <rPr>
        <sz val="10"/>
        <color theme="0"/>
        <rFont val="Arial"/>
        <family val="2"/>
      </rPr>
      <t>(e.g. if given to others, whom?)</t>
    </r>
  </si>
  <si>
    <t>Total count of gift/benefit entries:</t>
  </si>
  <si>
    <t>Offered</t>
  </si>
  <si>
    <t>Office of Film and Literature Classification</t>
  </si>
  <si>
    <t>Caroline Flora</t>
  </si>
  <si>
    <t>Rupert Ablett-Hampson - Deputy Chief Censor and Board Member, Julia Dayan - Chief Financial Officer</t>
  </si>
  <si>
    <t xml:space="preserve">Uber   *Trip           Help.Uber.Com Nz </t>
  </si>
  <si>
    <t>29 Sept -19 Oct 2022</t>
  </si>
  <si>
    <t>Airfares</t>
  </si>
  <si>
    <t>Meals</t>
  </si>
  <si>
    <r>
      <rPr>
        <b/>
        <sz val="10"/>
        <rFont val="Arial"/>
        <family val="2"/>
      </rPr>
      <t>Transport</t>
    </r>
    <r>
      <rPr>
        <sz val="10"/>
        <rFont val="Arial"/>
        <family val="2"/>
      </rPr>
      <t xml:space="preserve"> - Airfares - Dublin to London</t>
    </r>
  </si>
  <si>
    <t>Cell phone/Data</t>
  </si>
  <si>
    <t>DPMC Arranged dinner</t>
  </si>
  <si>
    <t>Helsinki</t>
  </si>
  <si>
    <t>Dublin</t>
  </si>
  <si>
    <t>London</t>
  </si>
  <si>
    <t>Paris</t>
  </si>
  <si>
    <t>Finland</t>
  </si>
  <si>
    <t>Oslo</t>
  </si>
  <si>
    <t>New Zealand</t>
  </si>
  <si>
    <t>Meal</t>
  </si>
  <si>
    <t>Transport - Uber</t>
  </si>
  <si>
    <r>
      <rPr>
        <b/>
        <sz val="10"/>
        <rFont val="Arial"/>
        <family val="2"/>
      </rPr>
      <t>Transport</t>
    </r>
    <r>
      <rPr>
        <sz val="10"/>
        <rFont val="Arial"/>
        <family val="2"/>
      </rPr>
      <t xml:space="preserve"> - Airfares - Paris to Helsinki</t>
    </r>
  </si>
  <si>
    <t>London to Paris</t>
  </si>
  <si>
    <t>Paris to Helsinki</t>
  </si>
  <si>
    <t>Dublin to London</t>
  </si>
  <si>
    <t>3 - 4 Oct 2023</t>
  </si>
  <si>
    <t>30 Sept - 2 Oct 2022</t>
  </si>
  <si>
    <t>5 - 8 Oct 2022</t>
  </si>
  <si>
    <t>9 - 11 Oct 2022</t>
  </si>
  <si>
    <t>24-25 August 2022</t>
  </si>
  <si>
    <r>
      <rPr>
        <b/>
        <sz val="10"/>
        <rFont val="Arial"/>
        <family val="2"/>
      </rPr>
      <t>Transport</t>
    </r>
    <r>
      <rPr>
        <sz val="10"/>
        <rFont val="Arial"/>
        <family val="2"/>
      </rPr>
      <t xml:space="preserve"> - Taxi - Airport Transfer</t>
    </r>
  </si>
  <si>
    <r>
      <rPr>
        <b/>
        <sz val="10"/>
        <rFont val="Arial"/>
        <family val="2"/>
      </rPr>
      <t>Transport</t>
    </r>
    <r>
      <rPr>
        <sz val="10"/>
        <rFont val="Arial"/>
        <family val="2"/>
      </rPr>
      <t xml:space="preserve"> - Taxi</t>
    </r>
  </si>
  <si>
    <r>
      <rPr>
        <b/>
        <sz val="10"/>
        <rFont val="Arial"/>
        <family val="2"/>
      </rPr>
      <t>Transport</t>
    </r>
    <r>
      <rPr>
        <sz val="10"/>
        <rFont val="Arial"/>
        <family val="2"/>
      </rPr>
      <t xml:space="preserve"> - Uber</t>
    </r>
  </si>
  <si>
    <r>
      <rPr>
        <b/>
        <sz val="10"/>
        <rFont val="Arial"/>
        <family val="2"/>
      </rPr>
      <t>Transport</t>
    </r>
    <r>
      <rPr>
        <sz val="10"/>
        <rFont val="Arial"/>
        <family val="2"/>
      </rPr>
      <t xml:space="preserve"> - Public</t>
    </r>
  </si>
  <si>
    <r>
      <rPr>
        <b/>
        <sz val="10"/>
        <rFont val="Arial"/>
        <family val="2"/>
      </rPr>
      <t>Transport</t>
    </r>
    <r>
      <rPr>
        <sz val="10"/>
        <rFont val="Arial"/>
        <family val="2"/>
      </rPr>
      <t xml:space="preserve"> - Train - Airport Transfer</t>
    </r>
  </si>
  <si>
    <r>
      <rPr>
        <b/>
        <sz val="10"/>
        <rFont val="Arial"/>
        <family val="2"/>
      </rPr>
      <t>Transport</t>
    </r>
    <r>
      <rPr>
        <sz val="10"/>
        <rFont val="Arial"/>
        <family val="2"/>
      </rPr>
      <t xml:space="preserve"> - Public - 24 hour Metro pass</t>
    </r>
  </si>
  <si>
    <r>
      <rPr>
        <b/>
        <sz val="10"/>
        <rFont val="Arial"/>
        <family val="2"/>
      </rPr>
      <t>Transport</t>
    </r>
    <r>
      <rPr>
        <sz val="10"/>
        <rFont val="Arial"/>
        <family val="2"/>
      </rPr>
      <t xml:space="preserve"> - Taxi - BBFC visit</t>
    </r>
  </si>
  <si>
    <r>
      <rPr>
        <b/>
        <sz val="10"/>
        <rFont val="Arial"/>
        <family val="2"/>
      </rPr>
      <t>Transport</t>
    </r>
    <r>
      <rPr>
        <sz val="10"/>
        <rFont val="Arial"/>
        <family val="2"/>
      </rPr>
      <t xml:space="preserve"> - 
Airfares - Wellington - Dublin - London - Europe - Wellington</t>
    </r>
  </si>
  <si>
    <t>Auckland</t>
  </si>
  <si>
    <t>30 Oct - 1 Nov 2022</t>
  </si>
  <si>
    <t>Parking - Airport</t>
  </si>
  <si>
    <t xml:space="preserve">Wellington </t>
  </si>
  <si>
    <t>Transport - Uber to Airport</t>
  </si>
  <si>
    <t>Transport - Uber from Airport (for two)</t>
  </si>
  <si>
    <t>Wellington</t>
  </si>
  <si>
    <t>2910-100-01</t>
  </si>
  <si>
    <t>Uber for movie classification viewing at Embassy</t>
  </si>
  <si>
    <t>Transport - Uber (for 4)</t>
  </si>
  <si>
    <t>Meeting at DIA - Pipitea Street</t>
  </si>
  <si>
    <t>Meeting at DIA - return to office</t>
  </si>
  <si>
    <t>Kāpuia panel presentation - Jervois Quay</t>
  </si>
  <si>
    <t>Kāpuia panel presentation - return to office</t>
  </si>
  <si>
    <t>Joined by the Deputy Chief Censor</t>
  </si>
  <si>
    <t>Mobile phone and calling costs</t>
  </si>
  <si>
    <t>Aug '22-Jun '23</t>
  </si>
  <si>
    <t xml:space="preserve">Employee Assistance Programme </t>
  </si>
  <si>
    <t>Cultural Advice and support (with Deputy Chief Censor)</t>
  </si>
  <si>
    <t>Training and Development</t>
  </si>
  <si>
    <t>July '22 - Jun '23</t>
  </si>
  <si>
    <t>Jan-Feb 2023</t>
  </si>
  <si>
    <t>Nil</t>
  </si>
  <si>
    <t>% Meal for travel group, arranged by MFAT</t>
  </si>
  <si>
    <t>% of shared Meal for Study Trip group, arranged by MFAT</t>
  </si>
  <si>
    <t>Film and Video Labelling Body</t>
  </si>
  <si>
    <r>
      <t xml:space="preserve">Conference - Attending </t>
    </r>
    <r>
      <rPr>
        <sz val="9"/>
        <rFont val="Arial"/>
        <family val="2"/>
      </rPr>
      <t>'Women in the Public Eye"</t>
    </r>
  </si>
  <si>
    <t>Transport - Uber for 2</t>
  </si>
  <si>
    <t>Employee Assistance Programme sessions, available under policy to all staff members</t>
  </si>
  <si>
    <t>Training - Crisis Communications and Media workshop for Senior Management team, Strategic Administrator, Deputy and Chief Censors (x5). Per person cost provided.</t>
  </si>
  <si>
    <t>Accommodation bookings from 30 Sept to 11 October were arranged by the Department of Internal Affairs, for the full Study Trip group</t>
  </si>
  <si>
    <r>
      <rPr>
        <b/>
        <sz val="10"/>
        <rFont val="Arial"/>
        <family val="2"/>
      </rPr>
      <t>Content Regulatory Review 'Study Trip' to Europe</t>
    </r>
    <r>
      <rPr>
        <b/>
        <sz val="10"/>
        <color rgb="FFFF0000"/>
        <rFont val="Arial"/>
        <family val="2"/>
      </rPr>
      <t xml:space="preserve"> </t>
    </r>
    <r>
      <rPr>
        <sz val="10"/>
        <rFont val="Arial"/>
        <family val="2"/>
      </rPr>
      <t xml:space="preserve">
From the Minister of Internal Affairs -
"Invitation to Content Regulatory Review 'Study Trip' to Europe": The study trip provides an opportunity to discuss the globally shifting harm environment, including the growing prevalence and harmful impacts of mis- and disinformation, and international approaches and suggestions for content regulation. The Study Trip will also provide an opportunity to discuss ongoing work in the space of the Christchurch Call and Online Gambling.
The Study Trip will span the United Kingdom, and [Europe] to meet with academic, civil society, government and non-governmental contacts.  All of the countries to be visited have taken significant steps towards addressing harmful online media content in recent years."</t>
    </r>
  </si>
  <si>
    <r>
      <rPr>
        <b/>
        <sz val="10"/>
        <rFont val="Arial"/>
        <family val="2"/>
      </rPr>
      <t>Transport</t>
    </r>
    <r>
      <rPr>
        <sz val="10"/>
        <rFont val="Arial"/>
        <family val="2"/>
      </rPr>
      <t xml:space="preserve"> - Train -  London to Paris</t>
    </r>
  </si>
  <si>
    <r>
      <rPr>
        <b/>
        <sz val="10"/>
        <rFont val="Arial"/>
        <family val="2"/>
      </rPr>
      <t>Accommodation</t>
    </r>
    <r>
      <rPr>
        <sz val="10"/>
        <rFont val="Arial"/>
        <family val="2"/>
      </rPr>
      <t xml:space="preserve"> - Dublin x 3 nights</t>
    </r>
  </si>
  <si>
    <r>
      <rPr>
        <b/>
        <sz val="10"/>
        <rFont val="Arial"/>
        <family val="2"/>
      </rPr>
      <t>Accommodation</t>
    </r>
    <r>
      <rPr>
        <sz val="10"/>
        <rFont val="Arial"/>
        <family val="2"/>
      </rPr>
      <t xml:space="preserve"> - London x 2 nights</t>
    </r>
  </si>
  <si>
    <r>
      <rPr>
        <b/>
        <sz val="10"/>
        <rFont val="Arial"/>
        <family val="2"/>
      </rPr>
      <t>Accommodation</t>
    </r>
    <r>
      <rPr>
        <sz val="10"/>
        <rFont val="Arial"/>
        <family val="2"/>
      </rPr>
      <t xml:space="preserve"> - Helsinki x 3 nights</t>
    </r>
  </si>
  <si>
    <r>
      <rPr>
        <b/>
        <sz val="10"/>
        <rFont val="Arial"/>
        <family val="2"/>
      </rPr>
      <t>Accommodation</t>
    </r>
    <r>
      <rPr>
        <sz val="10"/>
        <rFont val="Arial"/>
        <family val="2"/>
      </rPr>
      <t xml:space="preserve"> - Oslo x 1 night</t>
    </r>
  </si>
  <si>
    <r>
      <rPr>
        <b/>
        <sz val="10"/>
        <rFont val="Arial"/>
        <family val="2"/>
      </rPr>
      <t>Accommodation</t>
    </r>
    <r>
      <rPr>
        <sz val="10"/>
        <rFont val="Arial"/>
        <family val="2"/>
      </rPr>
      <t xml:space="preserve"> - London x1 night</t>
    </r>
  </si>
  <si>
    <t>Stakeholder meetings following appointment to position of  Chief Censor - Mental Health Foundation, Netsafe, Light Project, The Disinformation Project, Film and Video Labelling Body)</t>
  </si>
  <si>
    <t xml:space="preserve">Accommodation </t>
  </si>
  <si>
    <t>Training - Media training supported by Communications Mgr.</t>
  </si>
  <si>
    <t>Lunch, associated with initial introduction to the incoming Chief Censor to the General Manager and Board Chair of the Film and Video Labelling Body, accompanied by the Deputy Chief Censor</t>
  </si>
  <si>
    <t>Travel Insurance</t>
  </si>
  <si>
    <r>
      <t xml:space="preserve">Attend and present at He Whenua Taurikura Hui, New Zealand’s annual hui on countering terrorism and violent extremism. 
He Whenua Taurikura translates to ‘a country at peace’. Hosted by DPMC.
</t>
    </r>
    <r>
      <rPr>
        <b/>
        <sz val="10"/>
        <rFont val="Arial"/>
        <family val="2"/>
      </rPr>
      <t>Session topic</t>
    </r>
    <r>
      <rPr>
        <sz val="10"/>
        <rFont val="Arial"/>
        <family val="2"/>
      </rPr>
      <t xml:space="preserve"> : Countering violent extremism: Rights,
responsibilities, and relationships.  Panel in association with the Human Rights Commissioner and representatives of the Classification Office Youth Advisory Panel</t>
    </r>
  </si>
  <si>
    <t>Uber for movie classification viewing at Embassy Cinema</t>
  </si>
  <si>
    <r>
      <t>Annual Cell Phone Plan &amp; Usage 
(</t>
    </r>
    <r>
      <rPr>
        <b/>
        <sz val="10"/>
        <color theme="1"/>
        <rFont val="Arial"/>
        <family val="2"/>
      </rPr>
      <t>excludes</t>
    </r>
    <r>
      <rPr>
        <sz val="10"/>
        <color theme="1"/>
        <rFont val="Arial"/>
        <family val="2"/>
      </rPr>
      <t xml:space="preserve"> Data which is covered by an office plan, 
</t>
    </r>
    <r>
      <rPr>
        <b/>
        <sz val="10"/>
        <color theme="1"/>
        <rFont val="Arial"/>
        <family val="2"/>
      </rPr>
      <t>includes</t>
    </r>
    <r>
      <rPr>
        <sz val="10"/>
        <color theme="1"/>
        <rFont val="Arial"/>
        <family val="2"/>
      </rPr>
      <t xml:space="preserve"> roaming charges also disclosed under 'International Travel')</t>
    </r>
  </si>
  <si>
    <t>Training - Te Reo training (full year, inhouse, all-of-office training
(estimated per person cost uses total spend and average number of attendees)</t>
  </si>
  <si>
    <t>Accommodation bookings for the 12-13 October were 
arranged directly by the Office</t>
  </si>
  <si>
    <t>Internal transfers were booked by the Department of Internal Affairs for
 the full Study Trip group.</t>
  </si>
  <si>
    <t>Combined cost for both Chief and Deputy Chief estimated at under $100</t>
  </si>
  <si>
    <t>The Office arranged travel for the Chief Censor separately from the full Study Trip group in order to obtain less expensive airfares.</t>
  </si>
  <si>
    <r>
      <rPr>
        <b/>
        <sz val="10"/>
        <rFont val="Arial"/>
        <family val="2"/>
      </rPr>
      <t>Accommodation</t>
    </r>
    <r>
      <rPr>
        <sz val="10"/>
        <rFont val="Arial"/>
        <family val="2"/>
      </rPr>
      <t xml:space="preserve"> - Paris x 4 nights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</si>
</sst>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8" formatCode="&quot;$&quot;#,##0.00;[Red]\-&quot;$&quot;#,##0.00"/>
    <numFmt numFmtId="164" formatCode="&quot;$&quot;#,##0.00_);[Red]\(&quot;$&quot;#,##0.00\)"/>
    <numFmt numFmtId="165" formatCode="_(&quot;$&quot;* #,##0.00_);_(&quot;$&quot;* \(#,##0.00\);_(&quot;$&quot;* &quot;-&quot;??_);_(@_)"/>
    <numFmt numFmtId="166" formatCode="&quot;$&quot;#,##0.00"/>
    <numFmt numFmtId="167" formatCode="[$-1409]d\ mmmm\ yyyy;@"/>
    <numFmt numFmtId="168" formatCode="dd\ mmm\ yyyy"/>
  </numFmts>
  <fonts count="35" x14ac:knownFonts="1">
    <font>
      <sz val="10"/>
      <color theme="1"/>
      <name val="Arial"/>
      <family val="2"/>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i/>
      <sz val="10"/>
      <color theme="1"/>
      <name val="Arial"/>
      <family val="2"/>
    </font>
    <font>
      <b/>
      <i/>
      <sz val="10"/>
      <color theme="1"/>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9"/>
      <color indexed="81"/>
      <name val="Tahoma"/>
      <family val="2"/>
    </font>
    <font>
      <b/>
      <sz val="10"/>
      <color theme="1" tint="0.499984740745262"/>
      <name val="Arial"/>
      <family val="2"/>
    </font>
    <font>
      <sz val="10"/>
      <color theme="1" tint="0.499984740745262"/>
      <name val="Arial"/>
      <family val="2"/>
    </font>
    <font>
      <b/>
      <sz val="11"/>
      <color theme="1"/>
      <name val="Arial"/>
      <family val="2"/>
    </font>
    <font>
      <b/>
      <sz val="10"/>
      <color rgb="FFFFC000"/>
      <name val="Arial"/>
      <family val="2"/>
    </font>
    <font>
      <sz val="12"/>
      <color theme="0" tint="-0.499984740745262"/>
      <name val="Arial"/>
      <family val="2"/>
    </font>
    <font>
      <b/>
      <sz val="14"/>
      <color theme="0"/>
      <name val="Arial"/>
      <family val="2"/>
    </font>
    <font>
      <sz val="10"/>
      <name val="Calibri"/>
      <family val="2"/>
      <scheme val="minor"/>
    </font>
    <font>
      <sz val="10"/>
      <color rgb="FFFF0000"/>
      <name val="Calibri"/>
      <family val="2"/>
      <scheme val="minor"/>
    </font>
    <font>
      <sz val="8"/>
      <name val="Arial"/>
      <family val="2"/>
    </font>
    <font>
      <b/>
      <sz val="10"/>
      <color rgb="FFFF0000"/>
      <name val="Arial"/>
      <family val="2"/>
    </font>
    <font>
      <sz val="9"/>
      <name val="Arial"/>
      <family val="2"/>
    </font>
  </fonts>
  <fills count="12">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99FF99"/>
        <bgColor indexed="64"/>
      </patternFill>
    </fill>
    <fill>
      <patternFill patternType="solid">
        <fgColor rgb="FFCCFFCC"/>
        <bgColor indexed="64"/>
      </patternFill>
    </fill>
    <fill>
      <patternFill patternType="solid">
        <fgColor rgb="FFFFFF00"/>
        <bgColor indexed="64"/>
      </patternFill>
    </fill>
  </fills>
  <borders count="18">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top/>
      <bottom style="thin">
        <color theme="0" tint="-0.24994659260841701"/>
      </bottom>
      <diagonal/>
    </border>
    <border>
      <left/>
      <right style="thin">
        <color theme="0" tint="-0.24994659260841701"/>
      </right>
      <top style="thin">
        <color theme="0" tint="-0.24994659260841701"/>
      </top>
      <bottom style="medium">
        <color indexed="64"/>
      </bottom>
      <diagonal/>
    </border>
    <border>
      <left style="thin">
        <color theme="0" tint="-0.24994659260841701"/>
      </left>
      <right style="thin">
        <color theme="0" tint="-0.24994659260841701"/>
      </right>
      <top style="thin">
        <color theme="0" tint="-0.24994659260841701"/>
      </top>
      <bottom style="medium">
        <color indexed="64"/>
      </bottom>
      <diagonal/>
    </border>
    <border>
      <left style="thin">
        <color theme="0" tint="-0.24994659260841701"/>
      </left>
      <right/>
      <top style="thin">
        <color theme="0" tint="-0.24994659260841701"/>
      </top>
      <bottom style="medium">
        <color indexed="64"/>
      </bottom>
      <diagonal/>
    </border>
    <border>
      <left style="thin">
        <color theme="0" tint="-0.24994659260841701"/>
      </left>
      <right style="thin">
        <color theme="0" tint="-0.24994659260841701"/>
      </right>
      <top/>
      <bottom/>
      <diagonal/>
    </border>
    <border>
      <left style="thin">
        <color theme="0" tint="-0.24994659260841701"/>
      </left>
      <right style="thin">
        <color theme="0" tint="-0.24994659260841701"/>
      </right>
      <top style="medium">
        <color indexed="64"/>
      </top>
      <bottom/>
      <diagonal/>
    </border>
  </borders>
  <cellStyleXfs count="2">
    <xf numFmtId="0" fontId="0" fillId="0" borderId="0"/>
    <xf numFmtId="165" fontId="19" fillId="0" borderId="0" applyFont="0" applyFill="0" applyBorder="0" applyAlignment="0" applyProtection="0"/>
  </cellStyleXfs>
  <cellXfs count="154">
    <xf numFmtId="0" fontId="0" fillId="0" borderId="0" xfId="0"/>
    <xf numFmtId="0" fontId="0" fillId="0" borderId="0" xfId="0" applyAlignment="1" applyProtection="1">
      <alignment wrapText="1"/>
      <protection locked="0"/>
    </xf>
    <xf numFmtId="0" fontId="0" fillId="0" borderId="0" xfId="0" applyProtection="1">
      <protection locked="0"/>
    </xf>
    <xf numFmtId="0" fontId="14" fillId="2" borderId="0" xfId="0" applyFont="1" applyFill="1" applyAlignment="1">
      <alignment vertical="center" wrapText="1" readingOrder="1"/>
    </xf>
    <xf numFmtId="0" fontId="0" fillId="5" borderId="0" xfId="0" applyFill="1" applyAlignment="1">
      <alignment wrapText="1"/>
    </xf>
    <xf numFmtId="0" fontId="14" fillId="0" borderId="0" xfId="0" applyFont="1" applyAlignment="1">
      <alignment vertical="center" wrapText="1" readingOrder="1"/>
    </xf>
    <xf numFmtId="0" fontId="13" fillId="0" borderId="0" xfId="0" applyFont="1" applyAlignment="1">
      <alignment vertical="center" wrapText="1" readingOrder="1"/>
    </xf>
    <xf numFmtId="0" fontId="17" fillId="0" borderId="0" xfId="0" applyFont="1" applyAlignment="1">
      <alignment vertical="center" wrapText="1" readingOrder="1"/>
    </xf>
    <xf numFmtId="0" fontId="17" fillId="0" borderId="3" xfId="0" applyFont="1" applyBorder="1" applyAlignment="1">
      <alignment vertical="center" wrapText="1" readingOrder="1"/>
    </xf>
    <xf numFmtId="0" fontId="24" fillId="0" borderId="3" xfId="0" applyFont="1" applyBorder="1" applyAlignment="1">
      <alignment horizontal="left" vertical="center" wrapText="1" indent="2" readingOrder="1"/>
    </xf>
    <xf numFmtId="0" fontId="0" fillId="4" borderId="0" xfId="0" applyFill="1"/>
    <xf numFmtId="0" fontId="0" fillId="5" borderId="0" xfId="0" applyFill="1"/>
    <xf numFmtId="0" fontId="4" fillId="6" borderId="0" xfId="0" applyFont="1" applyFill="1"/>
    <xf numFmtId="0" fontId="4" fillId="6" borderId="0" xfId="0" applyFont="1" applyFill="1" applyAlignment="1">
      <alignment wrapText="1"/>
    </xf>
    <xf numFmtId="0" fontId="22" fillId="0" borderId="0" xfId="0" applyFont="1"/>
    <xf numFmtId="166" fontId="21" fillId="0" borderId="0" xfId="0" applyNumberFormat="1" applyFont="1" applyAlignment="1">
      <alignment vertical="center" wrapText="1"/>
    </xf>
    <xf numFmtId="0" fontId="15" fillId="0" borderId="0" xfId="0" applyFont="1" applyAlignment="1">
      <alignment horizontal="center" vertical="center" wrapText="1"/>
    </xf>
    <xf numFmtId="0" fontId="0" fillId="0" borderId="0" xfId="0" applyAlignment="1">
      <alignment wrapText="1"/>
    </xf>
    <xf numFmtId="0" fontId="4" fillId="0" borderId="0" xfId="0" applyFont="1" applyAlignment="1">
      <alignment wrapText="1"/>
    </xf>
    <xf numFmtId="0" fontId="1" fillId="0" borderId="0" xfId="0" applyFont="1" applyAlignment="1">
      <alignment wrapText="1"/>
    </xf>
    <xf numFmtId="0" fontId="0" fillId="0" borderId="0" xfId="0" applyAlignment="1">
      <alignment vertical="center"/>
    </xf>
    <xf numFmtId="0" fontId="4" fillId="0" borderId="0" xfId="0" applyFont="1"/>
    <xf numFmtId="0" fontId="0" fillId="0" borderId="0" xfId="0" applyAlignment="1">
      <alignment horizontal="justify" vertical="center"/>
    </xf>
    <xf numFmtId="0" fontId="10" fillId="0" borderId="0" xfId="0" applyFont="1" applyAlignment="1">
      <alignment vertical="center" wrapText="1" readingOrder="1"/>
    </xf>
    <xf numFmtId="0" fontId="16" fillId="3" borderId="0" xfId="0" applyFont="1" applyFill="1" applyAlignment="1">
      <alignment vertical="center" wrapText="1"/>
    </xf>
    <xf numFmtId="0" fontId="0" fillId="0" borderId="0" xfId="0" applyAlignment="1">
      <alignment vertical="top"/>
    </xf>
    <xf numFmtId="0" fontId="0" fillId="0" borderId="0" xfId="0" applyAlignment="1">
      <alignment vertical="top" wrapText="1"/>
    </xf>
    <xf numFmtId="0" fontId="3" fillId="0" borderId="0" xfId="0" applyFont="1" applyAlignment="1">
      <alignment wrapText="1"/>
    </xf>
    <xf numFmtId="0" fontId="0" fillId="0" borderId="0" xfId="0" applyAlignment="1">
      <alignment vertical="center" wrapText="1"/>
    </xf>
    <xf numFmtId="0" fontId="2" fillId="0" borderId="0" xfId="0" applyFont="1" applyAlignment="1">
      <alignment wrapText="1"/>
    </xf>
    <xf numFmtId="0" fontId="1" fillId="0" borderId="0" xfId="0" applyFont="1" applyAlignment="1">
      <alignment vertical="center" wrapText="1"/>
    </xf>
    <xf numFmtId="0" fontId="15" fillId="3" borderId="0" xfId="0" applyFont="1" applyFill="1" applyAlignment="1">
      <alignment vertical="center" wrapText="1" readingOrder="1"/>
    </xf>
    <xf numFmtId="0" fontId="12" fillId="3" borderId="0" xfId="0" applyFont="1" applyFill="1"/>
    <xf numFmtId="1" fontId="17" fillId="0" borderId="5" xfId="0" applyNumberFormat="1" applyFont="1" applyBorder="1" applyAlignment="1">
      <alignment horizontal="center" vertical="center" wrapText="1"/>
    </xf>
    <xf numFmtId="0" fontId="11" fillId="0" borderId="0" xfId="0" applyFont="1" applyAlignment="1">
      <alignment vertical="center"/>
    </xf>
    <xf numFmtId="1" fontId="13" fillId="0" borderId="0" xfId="0" applyNumberFormat="1" applyFont="1" applyAlignment="1">
      <alignment horizontal="center" vertical="center" wrapText="1"/>
    </xf>
    <xf numFmtId="165" fontId="13" fillId="0" borderId="0" xfId="1" applyFont="1" applyFill="1" applyBorder="1" applyAlignment="1" applyProtection="1">
      <alignment vertical="center" wrapText="1" readingOrder="1"/>
    </xf>
    <xf numFmtId="0" fontId="11" fillId="0" borderId="0" xfId="0" applyFont="1" applyAlignment="1">
      <alignment vertical="center" wrapText="1"/>
    </xf>
    <xf numFmtId="0" fontId="0" fillId="5" borderId="0" xfId="0" applyFill="1" applyAlignment="1">
      <alignment horizontal="left" vertical="top"/>
    </xf>
    <xf numFmtId="0" fontId="15" fillId="3" borderId="0" xfId="0" applyFont="1" applyFill="1" applyAlignment="1">
      <alignment vertical="center" readingOrder="1"/>
    </xf>
    <xf numFmtId="0" fontId="26" fillId="0" borderId="0" xfId="0" applyFont="1"/>
    <xf numFmtId="166" fontId="15" fillId="8" borderId="0" xfId="0" applyNumberFormat="1" applyFont="1" applyFill="1" applyAlignment="1">
      <alignment horizontal="left" vertical="center" wrapText="1"/>
    </xf>
    <xf numFmtId="1" fontId="15" fillId="8" borderId="0" xfId="0" applyNumberFormat="1" applyFont="1" applyFill="1" applyAlignment="1">
      <alignment horizontal="center" vertical="center" wrapText="1"/>
    </xf>
    <xf numFmtId="164" fontId="0" fillId="0" borderId="0" xfId="0" applyNumberFormat="1" applyAlignment="1">
      <alignment wrapText="1"/>
    </xf>
    <xf numFmtId="164" fontId="15" fillId="3" borderId="0" xfId="0" applyNumberFormat="1" applyFont="1" applyFill="1" applyAlignment="1">
      <alignment vertical="center"/>
    </xf>
    <xf numFmtId="164" fontId="17" fillId="0" borderId="4" xfId="1" applyNumberFormat="1" applyFont="1" applyFill="1" applyBorder="1" applyAlignment="1" applyProtection="1">
      <alignment vertical="center" wrapText="1" readingOrder="1"/>
    </xf>
    <xf numFmtId="164" fontId="17" fillId="0" borderId="0" xfId="1" applyNumberFormat="1" applyFont="1" applyFill="1" applyBorder="1" applyAlignment="1" applyProtection="1">
      <alignment vertical="center" wrapText="1" readingOrder="1"/>
    </xf>
    <xf numFmtId="164" fontId="24" fillId="0" borderId="4" xfId="1" applyNumberFormat="1" applyFont="1" applyFill="1" applyBorder="1" applyAlignment="1" applyProtection="1">
      <alignment vertical="center" wrapText="1" readingOrder="1"/>
    </xf>
    <xf numFmtId="164" fontId="15" fillId="3" borderId="0" xfId="0" applyNumberFormat="1" applyFont="1" applyFill="1" applyAlignment="1">
      <alignment vertical="center" wrapText="1" readingOrder="1"/>
    </xf>
    <xf numFmtId="0" fontId="0" fillId="4" borderId="0" xfId="0" applyFill="1" applyAlignment="1">
      <alignment wrapText="1"/>
    </xf>
    <xf numFmtId="0" fontId="6" fillId="4" borderId="0" xfId="0" applyFont="1" applyFill="1" applyAlignment="1">
      <alignment wrapText="1"/>
    </xf>
    <xf numFmtId="0" fontId="11" fillId="0" borderId="5" xfId="1" applyNumberFormat="1" applyFont="1" applyFill="1" applyBorder="1" applyAlignment="1" applyProtection="1">
      <alignment horizontal="center" vertical="center" wrapText="1" readingOrder="1"/>
    </xf>
    <xf numFmtId="0" fontId="11" fillId="0" borderId="0" xfId="1" applyNumberFormat="1" applyFont="1" applyFill="1" applyBorder="1" applyAlignment="1" applyProtection="1">
      <alignment horizontal="center" vertical="center" wrapText="1" readingOrder="1"/>
    </xf>
    <xf numFmtId="0" fontId="25" fillId="0" borderId="5" xfId="1" applyNumberFormat="1" applyFont="1" applyFill="1" applyBorder="1" applyAlignment="1" applyProtection="1">
      <alignment horizontal="center" vertical="center" wrapText="1" readingOrder="1"/>
    </xf>
    <xf numFmtId="0" fontId="27" fillId="3" borderId="0" xfId="0" applyFont="1" applyFill="1" applyAlignment="1">
      <alignment horizontal="center" vertical="center" readingOrder="1"/>
    </xf>
    <xf numFmtId="0" fontId="16" fillId="3" borderId="0" xfId="0" applyFont="1" applyFill="1" applyAlignment="1">
      <alignment vertical="center"/>
    </xf>
    <xf numFmtId="164" fontId="16" fillId="3" borderId="0" xfId="0" applyNumberFormat="1" applyFont="1" applyFill="1" applyAlignment="1">
      <alignment vertical="center"/>
    </xf>
    <xf numFmtId="0" fontId="4" fillId="4" borderId="0" xfId="0" applyFont="1" applyFill="1" applyAlignment="1">
      <alignment wrapText="1"/>
    </xf>
    <xf numFmtId="0" fontId="4" fillId="5" borderId="0" xfId="0" applyFont="1" applyFill="1" applyAlignment="1">
      <alignment wrapText="1"/>
    </xf>
    <xf numFmtId="1" fontId="0" fillId="5" borderId="0" xfId="0" applyNumberFormat="1" applyFill="1" applyAlignment="1">
      <alignment horizontal="center"/>
    </xf>
    <xf numFmtId="0" fontId="0" fillId="5" borderId="0" xfId="0" applyFill="1" applyAlignment="1">
      <alignment horizontal="center"/>
    </xf>
    <xf numFmtId="1" fontId="0" fillId="4" borderId="0" xfId="0" applyNumberFormat="1" applyFill="1" applyAlignment="1">
      <alignment horizontal="center"/>
    </xf>
    <xf numFmtId="0" fontId="0" fillId="4" borderId="0" xfId="0" applyFill="1" applyAlignment="1">
      <alignment horizontal="center"/>
    </xf>
    <xf numFmtId="0" fontId="4" fillId="4" borderId="0" xfId="0" applyFont="1" applyFill="1"/>
    <xf numFmtId="2" fontId="0" fillId="4" borderId="0" xfId="0" applyNumberFormat="1" applyFill="1" applyAlignment="1">
      <alignment vertical="top"/>
    </xf>
    <xf numFmtId="0" fontId="0" fillId="4" borderId="0" xfId="0" applyFill="1" applyAlignment="1">
      <alignment horizontal="left" vertical="top" wrapText="1"/>
    </xf>
    <xf numFmtId="0" fontId="0" fillId="5" borderId="0" xfId="0" applyFill="1" applyAlignment="1">
      <alignment horizontal="left" vertical="top" wrapText="1"/>
    </xf>
    <xf numFmtId="0" fontId="4" fillId="5" borderId="0" xfId="0" applyFont="1" applyFill="1" applyAlignment="1">
      <alignment horizontal="center" vertical="top"/>
    </xf>
    <xf numFmtId="1" fontId="4" fillId="5" borderId="0" xfId="0" applyNumberFormat="1" applyFont="1" applyFill="1" applyAlignment="1">
      <alignment horizontal="center"/>
    </xf>
    <xf numFmtId="0" fontId="4" fillId="4" borderId="0" xfId="0" applyFont="1" applyFill="1" applyAlignment="1">
      <alignment horizontal="center" wrapText="1"/>
    </xf>
    <xf numFmtId="0" fontId="4" fillId="5" borderId="0" xfId="0" applyFont="1" applyFill="1" applyAlignment="1">
      <alignment horizontal="center" wrapText="1"/>
    </xf>
    <xf numFmtId="0" fontId="14" fillId="3" borderId="0" xfId="0" applyFont="1" applyFill="1" applyAlignment="1">
      <alignment vertical="center" wrapText="1" readingOrder="1"/>
    </xf>
    <xf numFmtId="165" fontId="14" fillId="3" borderId="0" xfId="1" applyFont="1" applyFill="1" applyBorder="1" applyAlignment="1" applyProtection="1">
      <alignment horizontal="center" vertical="center" wrapText="1" readingOrder="1"/>
    </xf>
    <xf numFmtId="165" fontId="14" fillId="0" borderId="0" xfId="1" applyFont="1" applyFill="1" applyBorder="1" applyAlignment="1" applyProtection="1">
      <alignment horizontal="center" vertical="center" wrapText="1" readingOrder="1"/>
    </xf>
    <xf numFmtId="0" fontId="14" fillId="7" borderId="0" xfId="0" applyFont="1" applyFill="1" applyAlignment="1">
      <alignment vertical="center" wrapText="1" readingOrder="1"/>
    </xf>
    <xf numFmtId="165" fontId="14" fillId="7" borderId="0" xfId="1" applyFont="1" applyFill="1" applyBorder="1" applyAlignment="1" applyProtection="1">
      <alignment horizontal="center" vertical="center" wrapText="1" readingOrder="1"/>
    </xf>
    <xf numFmtId="0" fontId="16" fillId="0" borderId="0" xfId="0" applyFont="1" applyAlignment="1">
      <alignment wrapText="1"/>
    </xf>
    <xf numFmtId="0" fontId="12" fillId="0" borderId="0" xfId="0" applyFont="1"/>
    <xf numFmtId="167" fontId="11" fillId="9" borderId="3" xfId="0" applyNumberFormat="1" applyFont="1" applyFill="1" applyBorder="1" applyAlignment="1" applyProtection="1">
      <alignment vertical="center"/>
      <protection locked="0"/>
    </xf>
    <xf numFmtId="164" fontId="11" fillId="9" borderId="4" xfId="0" applyNumberFormat="1" applyFont="1" applyFill="1" applyBorder="1" applyAlignment="1" applyProtection="1">
      <alignment vertical="center" wrapText="1"/>
      <protection locked="0"/>
    </xf>
    <xf numFmtId="0" fontId="11" fillId="9" borderId="4" xfId="0" applyFont="1" applyFill="1" applyBorder="1" applyAlignment="1" applyProtection="1">
      <alignment vertical="center" wrapText="1"/>
      <protection locked="0"/>
    </xf>
    <xf numFmtId="0" fontId="11" fillId="9" borderId="5" xfId="0" applyFont="1" applyFill="1" applyBorder="1" applyAlignment="1" applyProtection="1">
      <alignment vertical="center" wrapText="1"/>
      <protection locked="0"/>
    </xf>
    <xf numFmtId="167" fontId="11" fillId="9" borderId="3" xfId="0" applyNumberFormat="1" applyFont="1" applyFill="1" applyBorder="1" applyAlignment="1" applyProtection="1">
      <alignment vertical="center" wrapText="1"/>
      <protection locked="0"/>
    </xf>
    <xf numFmtId="0" fontId="0" fillId="9" borderId="4" xfId="0" applyFill="1" applyBorder="1" applyAlignment="1" applyProtection="1">
      <alignment vertical="center" wrapText="1"/>
      <protection locked="0"/>
    </xf>
    <xf numFmtId="0" fontId="0" fillId="9" borderId="5" xfId="0" applyFill="1" applyBorder="1" applyAlignment="1" applyProtection="1">
      <alignment vertical="center" wrapText="1"/>
      <protection locked="0"/>
    </xf>
    <xf numFmtId="0" fontId="11" fillId="9" borderId="4" xfId="0" applyFont="1" applyFill="1" applyBorder="1" applyAlignment="1" applyProtection="1">
      <alignment horizontal="left" vertical="center" wrapText="1"/>
      <protection locked="0"/>
    </xf>
    <xf numFmtId="164" fontId="11" fillId="9" borderId="4" xfId="0" applyNumberFormat="1" applyFont="1" applyFill="1" applyBorder="1" applyAlignment="1" applyProtection="1">
      <alignment horizontal="right" vertical="center" wrapText="1"/>
      <protection locked="0"/>
    </xf>
    <xf numFmtId="167" fontId="11" fillId="9" borderId="7" xfId="0" applyNumberFormat="1" applyFont="1" applyFill="1" applyBorder="1" applyAlignment="1" applyProtection="1">
      <alignment vertical="center" wrapText="1"/>
      <protection locked="0"/>
    </xf>
    <xf numFmtId="164" fontId="11" fillId="9" borderId="8" xfId="0" applyNumberFormat="1" applyFont="1" applyFill="1" applyBorder="1" applyAlignment="1" applyProtection="1">
      <alignment vertical="center" wrapText="1"/>
      <protection locked="0"/>
    </xf>
    <xf numFmtId="0" fontId="11" fillId="9" borderId="8" xfId="0" applyFont="1" applyFill="1" applyBorder="1" applyAlignment="1" applyProtection="1">
      <alignment vertical="center" wrapText="1"/>
      <protection locked="0"/>
    </xf>
    <xf numFmtId="0" fontId="11" fillId="9" borderId="9" xfId="0" applyFont="1" applyFill="1" applyBorder="1" applyAlignment="1" applyProtection="1">
      <alignment vertical="center" wrapText="1"/>
      <protection locked="0"/>
    </xf>
    <xf numFmtId="167" fontId="11" fillId="3" borderId="3" xfId="0" applyNumberFormat="1" applyFont="1" applyFill="1" applyBorder="1" applyAlignment="1" applyProtection="1">
      <alignment vertical="center"/>
      <protection locked="0"/>
    </xf>
    <xf numFmtId="164" fontId="11" fillId="3" borderId="4" xfId="0" applyNumberFormat="1" applyFont="1" applyFill="1" applyBorder="1" applyAlignment="1" applyProtection="1">
      <alignment vertical="center" wrapText="1"/>
      <protection locked="0"/>
    </xf>
    <xf numFmtId="0" fontId="11" fillId="3" borderId="4" xfId="0" applyFont="1" applyFill="1" applyBorder="1" applyAlignment="1" applyProtection="1">
      <alignment vertical="center" wrapText="1"/>
      <protection locked="0"/>
    </xf>
    <xf numFmtId="0" fontId="11" fillId="3" borderId="5" xfId="0" applyFont="1" applyFill="1" applyBorder="1" applyAlignment="1" applyProtection="1">
      <alignment vertical="center" wrapText="1"/>
      <protection locked="0"/>
    </xf>
    <xf numFmtId="0" fontId="16" fillId="3" borderId="0" xfId="0" applyFont="1" applyFill="1" applyAlignment="1">
      <alignment horizontal="left" vertical="center" wrapText="1"/>
    </xf>
    <xf numFmtId="0" fontId="15" fillId="3" borderId="0" xfId="0" applyFont="1" applyFill="1" applyAlignment="1">
      <alignment horizontal="left" vertical="center" readingOrder="1"/>
    </xf>
    <xf numFmtId="166" fontId="15" fillId="3" borderId="0" xfId="0" applyNumberFormat="1" applyFont="1" applyFill="1" applyAlignment="1">
      <alignment horizontal="left" vertical="center" wrapText="1"/>
    </xf>
    <xf numFmtId="1" fontId="15" fillId="3" borderId="0" xfId="0" applyNumberFormat="1" applyFont="1" applyFill="1" applyAlignment="1">
      <alignment horizontal="center" vertical="center" wrapText="1"/>
    </xf>
    <xf numFmtId="166" fontId="27" fillId="3" borderId="0" xfId="0" applyNumberFormat="1" applyFont="1" applyFill="1" applyAlignment="1">
      <alignment horizontal="center" vertical="center" wrapText="1"/>
    </xf>
    <xf numFmtId="167" fontId="11" fillId="10" borderId="3" xfId="0" applyNumberFormat="1" applyFont="1" applyFill="1" applyBorder="1" applyAlignment="1" applyProtection="1">
      <alignment vertical="center"/>
      <protection locked="0"/>
    </xf>
    <xf numFmtId="164" fontId="11" fillId="10" borderId="4" xfId="0" applyNumberFormat="1" applyFont="1" applyFill="1" applyBorder="1" applyAlignment="1" applyProtection="1">
      <alignment vertical="center" wrapText="1"/>
      <protection locked="0"/>
    </xf>
    <xf numFmtId="0" fontId="11" fillId="10" borderId="4" xfId="0" applyFont="1" applyFill="1" applyBorder="1" applyAlignment="1" applyProtection="1">
      <alignment vertical="center" wrapText="1"/>
      <protection locked="0"/>
    </xf>
    <xf numFmtId="0" fontId="11" fillId="10" borderId="5" xfId="0" applyFont="1" applyFill="1" applyBorder="1" applyAlignment="1" applyProtection="1">
      <alignment vertical="center" wrapText="1"/>
      <protection locked="0"/>
    </xf>
    <xf numFmtId="167" fontId="11" fillId="10" borderId="3" xfId="0" applyNumberFormat="1" applyFont="1" applyFill="1" applyBorder="1" applyAlignment="1" applyProtection="1">
      <alignment vertical="center" wrapText="1"/>
      <protection locked="0"/>
    </xf>
    <xf numFmtId="0" fontId="0" fillId="10" borderId="4" xfId="0" applyFill="1" applyBorder="1" applyAlignment="1" applyProtection="1">
      <alignment vertical="center" wrapText="1"/>
      <protection locked="0"/>
    </xf>
    <xf numFmtId="0" fontId="0" fillId="10" borderId="5" xfId="0" applyFill="1" applyBorder="1" applyAlignment="1" applyProtection="1">
      <alignment vertical="center" wrapText="1"/>
      <protection locked="0"/>
    </xf>
    <xf numFmtId="0" fontId="0" fillId="10" borderId="4" xfId="0" applyFill="1" applyBorder="1" applyAlignment="1" applyProtection="1">
      <alignment horizontal="left" vertical="center" wrapText="1"/>
      <protection locked="0"/>
    </xf>
    <xf numFmtId="0" fontId="11" fillId="10" borderId="4" xfId="0" applyFont="1" applyFill="1" applyBorder="1" applyAlignment="1" applyProtection="1">
      <alignment horizontal="left" vertical="center" wrapText="1"/>
      <protection locked="0"/>
    </xf>
    <xf numFmtId="164" fontId="11" fillId="10" borderId="4" xfId="0" applyNumberFormat="1" applyFont="1" applyFill="1" applyBorder="1" applyAlignment="1" applyProtection="1">
      <alignment horizontal="right" vertical="center" wrapText="1"/>
      <protection locked="0"/>
    </xf>
    <xf numFmtId="0" fontId="0" fillId="10" borderId="5" xfId="0" applyFill="1" applyBorder="1" applyAlignment="1" applyProtection="1">
      <alignment horizontal="left" vertical="center" wrapText="1"/>
      <protection locked="0"/>
    </xf>
    <xf numFmtId="0" fontId="27" fillId="3" borderId="0" xfId="0" applyFont="1" applyFill="1" applyAlignment="1">
      <alignment horizontal="center" vertical="center" wrapText="1"/>
    </xf>
    <xf numFmtId="0" fontId="0" fillId="11" borderId="0" xfId="0" applyFill="1" applyProtection="1">
      <protection locked="0"/>
    </xf>
    <xf numFmtId="0" fontId="30" fillId="0" borderId="0" xfId="0" applyFont="1" applyAlignment="1" applyProtection="1">
      <alignment horizontal="left"/>
      <protection locked="0"/>
    </xf>
    <xf numFmtId="0" fontId="31" fillId="0" borderId="0" xfId="0" applyFont="1" applyAlignment="1" applyProtection="1">
      <alignment horizontal="left"/>
      <protection locked="0"/>
    </xf>
    <xf numFmtId="168" fontId="11" fillId="0" borderId="0" xfId="0" applyNumberFormat="1" applyFont="1" applyAlignment="1" applyProtection="1">
      <alignment horizontal="left"/>
      <protection locked="0"/>
    </xf>
    <xf numFmtId="167" fontId="11" fillId="10" borderId="3" xfId="0" applyNumberFormat="1" applyFont="1" applyFill="1" applyBorder="1" applyAlignment="1" applyProtection="1">
      <alignment horizontal="right" vertical="center"/>
      <protection locked="0"/>
    </xf>
    <xf numFmtId="167" fontId="11" fillId="10" borderId="3" xfId="0" applyNumberFormat="1" applyFont="1" applyFill="1" applyBorder="1" applyAlignment="1" applyProtection="1">
      <alignment horizontal="center" vertical="center"/>
      <protection locked="0"/>
    </xf>
    <xf numFmtId="167" fontId="11" fillId="10" borderId="10" xfId="0" applyNumberFormat="1" applyFont="1" applyFill="1" applyBorder="1" applyAlignment="1" applyProtection="1">
      <alignment horizontal="right" vertical="center"/>
      <protection locked="0"/>
    </xf>
    <xf numFmtId="164" fontId="11" fillId="10" borderId="11" xfId="0" applyNumberFormat="1" applyFont="1" applyFill="1" applyBorder="1" applyAlignment="1" applyProtection="1">
      <alignment vertical="center" wrapText="1"/>
      <protection locked="0"/>
    </xf>
    <xf numFmtId="0" fontId="11" fillId="10" borderId="11" xfId="0" applyFont="1" applyFill="1" applyBorder="1" applyAlignment="1" applyProtection="1">
      <alignment vertical="center" wrapText="1"/>
      <protection locked="0"/>
    </xf>
    <xf numFmtId="0" fontId="11" fillId="10" borderId="12" xfId="0" applyFont="1" applyFill="1" applyBorder="1" applyAlignment="1" applyProtection="1">
      <alignment vertical="center" wrapText="1"/>
      <protection locked="0"/>
    </xf>
    <xf numFmtId="167" fontId="11" fillId="10" borderId="13" xfId="0" applyNumberFormat="1" applyFont="1" applyFill="1" applyBorder="1" applyAlignment="1" applyProtection="1">
      <alignment vertical="center"/>
      <protection locked="0"/>
    </xf>
    <xf numFmtId="164" fontId="11" fillId="10" borderId="14" xfId="0" applyNumberFormat="1" applyFont="1" applyFill="1" applyBorder="1" applyAlignment="1" applyProtection="1">
      <alignment vertical="center" wrapText="1"/>
      <protection locked="0"/>
    </xf>
    <xf numFmtId="0" fontId="11" fillId="10" borderId="14" xfId="0" applyFont="1" applyFill="1" applyBorder="1" applyAlignment="1" applyProtection="1">
      <alignment vertical="center" wrapText="1"/>
      <protection locked="0"/>
    </xf>
    <xf numFmtId="0" fontId="11" fillId="10" borderId="15" xfId="0" applyFont="1" applyFill="1" applyBorder="1" applyAlignment="1" applyProtection="1">
      <alignment vertical="center" wrapText="1"/>
      <protection locked="0"/>
    </xf>
    <xf numFmtId="8" fontId="0" fillId="0" borderId="0" xfId="0" applyNumberFormat="1" applyProtection="1">
      <protection locked="0"/>
    </xf>
    <xf numFmtId="164" fontId="11" fillId="10" borderId="4" xfId="0" applyNumberFormat="1" applyFont="1" applyFill="1" applyBorder="1" applyAlignment="1" applyProtection="1">
      <alignment horizontal="center" vertical="center" wrapText="1"/>
      <protection locked="0"/>
    </xf>
    <xf numFmtId="0" fontId="11" fillId="10" borderId="4" xfId="0" applyFont="1" applyFill="1" applyBorder="1" applyAlignment="1" applyProtection="1">
      <alignment horizontal="center" vertical="center" wrapText="1"/>
      <protection locked="0"/>
    </xf>
    <xf numFmtId="0" fontId="11" fillId="0" borderId="0" xfId="0" applyFont="1" applyAlignment="1">
      <alignment horizontal="center" vertical="center" wrapText="1" readingOrder="1"/>
    </xf>
    <xf numFmtId="0" fontId="10" fillId="10" borderId="2" xfId="0" applyFont="1" applyFill="1" applyBorder="1" applyAlignment="1" applyProtection="1">
      <alignment horizontal="left" vertical="center" wrapText="1" readingOrder="1"/>
      <protection locked="0"/>
    </xf>
    <xf numFmtId="0" fontId="9" fillId="0" borderId="6" xfId="0" applyFont="1" applyBorder="1" applyAlignment="1">
      <alignment horizontal="left" vertical="center"/>
    </xf>
    <xf numFmtId="0" fontId="29" fillId="2" borderId="0" xfId="0" applyFont="1" applyFill="1" applyAlignment="1">
      <alignment horizontal="center" vertical="center"/>
    </xf>
    <xf numFmtId="0" fontId="28" fillId="10" borderId="2" xfId="0" applyFont="1" applyFill="1" applyBorder="1" applyAlignment="1" applyProtection="1">
      <alignment horizontal="left" vertical="center" wrapText="1" readingOrder="1"/>
      <protection locked="0"/>
    </xf>
    <xf numFmtId="167" fontId="28" fillId="10" borderId="2" xfId="0" applyNumberFormat="1" applyFont="1" applyFill="1" applyBorder="1" applyAlignment="1" applyProtection="1">
      <alignment horizontal="left" vertical="center" wrapText="1" readingOrder="1"/>
      <protection locked="0"/>
    </xf>
    <xf numFmtId="0" fontId="11" fillId="10" borderId="8" xfId="0" applyFont="1" applyFill="1" applyBorder="1" applyAlignment="1" applyProtection="1">
      <alignment horizontal="center" vertical="center" wrapText="1"/>
      <protection locked="0"/>
    </xf>
    <xf numFmtId="0" fontId="11" fillId="10" borderId="16" xfId="0" applyFont="1" applyFill="1" applyBorder="1" applyAlignment="1" applyProtection="1">
      <alignment horizontal="center" vertical="center" wrapText="1"/>
      <protection locked="0"/>
    </xf>
    <xf numFmtId="0" fontId="11" fillId="10" borderId="11" xfId="0" applyFont="1" applyFill="1" applyBorder="1" applyAlignment="1" applyProtection="1">
      <alignment horizontal="center" vertical="center" wrapText="1"/>
      <protection locked="0"/>
    </xf>
    <xf numFmtId="167" fontId="9" fillId="0" borderId="2" xfId="0" applyNumberFormat="1" applyFont="1" applyBorder="1" applyAlignment="1">
      <alignment horizontal="left" vertical="center" wrapText="1" readingOrder="1"/>
    </xf>
    <xf numFmtId="0" fontId="27" fillId="3" borderId="0" xfId="0" applyFont="1" applyFill="1" applyAlignment="1">
      <alignment horizontal="center" vertical="center" wrapText="1"/>
    </xf>
    <xf numFmtId="0" fontId="18" fillId="2" borderId="0" xfId="0" applyFont="1" applyFill="1" applyAlignment="1">
      <alignment horizontal="center" vertical="center"/>
    </xf>
    <xf numFmtId="0" fontId="14" fillId="3" borderId="0" xfId="0" applyFont="1" applyFill="1" applyAlignment="1">
      <alignment horizontal="center" vertical="center" wrapText="1" readingOrder="1"/>
    </xf>
    <xf numFmtId="0" fontId="3" fillId="0" borderId="1" xfId="0" applyFont="1" applyBorder="1" applyAlignment="1">
      <alignment horizontal="center" vertical="center" wrapText="1" readingOrder="1"/>
    </xf>
    <xf numFmtId="0" fontId="3" fillId="0" borderId="0" xfId="0" applyFont="1" applyAlignment="1">
      <alignment horizontal="center" vertical="center" wrapText="1" readingOrder="1"/>
    </xf>
    <xf numFmtId="0" fontId="5" fillId="0" borderId="1" xfId="0" applyFont="1" applyBorder="1" applyAlignment="1">
      <alignment horizontal="center" vertical="center" wrapText="1" readingOrder="1"/>
    </xf>
    <xf numFmtId="0" fontId="5" fillId="0" borderId="0" xfId="0" applyFont="1" applyAlignment="1">
      <alignment horizontal="center" vertical="center" wrapText="1" readingOrder="1"/>
    </xf>
    <xf numFmtId="0" fontId="16" fillId="3" borderId="0" xfId="0" applyFont="1" applyFill="1" applyAlignment="1">
      <alignment horizontal="center" vertical="center" wrapText="1" readingOrder="1"/>
    </xf>
    <xf numFmtId="0" fontId="11" fillId="10" borderId="17" xfId="0" applyFont="1" applyFill="1" applyBorder="1" applyAlignment="1" applyProtection="1">
      <alignment horizontal="center" vertical="center" wrapText="1"/>
      <protection locked="0"/>
    </xf>
    <xf numFmtId="0" fontId="5" fillId="0" borderId="0" xfId="0" applyFont="1" applyAlignment="1">
      <alignment horizontal="center" vertical="center" wrapText="1"/>
    </xf>
    <xf numFmtId="0" fontId="6" fillId="0" borderId="0" xfId="0" applyFont="1" applyAlignment="1">
      <alignment horizontal="center" vertical="center" wrapText="1"/>
    </xf>
    <xf numFmtId="0" fontId="3" fillId="0" borderId="0" xfId="0" applyFont="1" applyAlignment="1">
      <alignment horizontal="center" vertical="center" wrapText="1"/>
    </xf>
    <xf numFmtId="0" fontId="9" fillId="0" borderId="0" xfId="0" applyFont="1" applyAlignment="1">
      <alignment horizontal="center" vertical="center" wrapText="1"/>
    </xf>
    <xf numFmtId="0" fontId="7" fillId="0" borderId="0" xfId="0" applyFont="1" applyAlignment="1">
      <alignment horizontal="center" vertical="center" wrapText="1"/>
    </xf>
    <xf numFmtId="0" fontId="7" fillId="0" borderId="0" xfId="0" applyFont="1" applyAlignment="1">
      <alignment horizontal="center" vertical="center"/>
    </xf>
  </cellXfs>
  <cellStyles count="2">
    <cellStyle name="Currency" xfId="1" builtinId="4"/>
    <cellStyle name="Normal" xfId="0" builtinId="0"/>
  </cellStyles>
  <dxfs count="2">
    <dxf>
      <font>
        <color theme="1" tint="0.499984740745262"/>
      </font>
      <fill>
        <patternFill>
          <bgColor rgb="FFCCFFCC"/>
        </patternFill>
      </fill>
    </dxf>
    <dxf>
      <font>
        <color theme="1" tint="0.499984740745262"/>
      </font>
      <fill>
        <patternFill>
          <bgColor rgb="FFCCFFC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color rgb="FFCCFF66"/>
      <color rgb="FFFF9900"/>
      <color rgb="FF99FF99"/>
      <color rgb="FF00FF00"/>
      <color rgb="FF00660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K61"/>
  <sheetViews>
    <sheetView tabSelected="1" zoomScaleNormal="100" workbookViewId="0">
      <selection sqref="A1:F1"/>
    </sheetView>
  </sheetViews>
  <sheetFormatPr defaultColWidth="0" defaultRowHeight="12.75" zeroHeight="1" x14ac:dyDescent="0.2"/>
  <cols>
    <col min="1" max="1" width="35.7109375" customWidth="1"/>
    <col min="2" max="2" width="21.5703125" customWidth="1"/>
    <col min="3" max="3" width="33.5703125" customWidth="1"/>
    <col min="4" max="4" width="4.42578125" customWidth="1"/>
    <col min="5" max="5" width="29" customWidth="1"/>
    <col min="6" max="6" width="19" customWidth="1"/>
    <col min="7" max="7" width="42" customWidth="1"/>
    <col min="8" max="11" width="9.140625" hidden="1" customWidth="1"/>
    <col min="12" max="16384" width="9.140625" hidden="1"/>
  </cols>
  <sheetData>
    <row r="1" spans="1:11" ht="26.25" customHeight="1" x14ac:dyDescent="0.2">
      <c r="A1" s="132" t="s">
        <v>2</v>
      </c>
      <c r="B1" s="132"/>
      <c r="C1" s="132"/>
      <c r="D1" s="132"/>
      <c r="E1" s="132"/>
      <c r="F1" s="132"/>
      <c r="G1" s="17"/>
      <c r="H1" s="17"/>
      <c r="I1" s="17"/>
      <c r="J1" s="17"/>
      <c r="K1" s="17"/>
    </row>
    <row r="2" spans="1:11" ht="21" customHeight="1" x14ac:dyDescent="0.2">
      <c r="A2" s="3" t="s">
        <v>3</v>
      </c>
      <c r="B2" s="133" t="s">
        <v>102</v>
      </c>
      <c r="C2" s="133"/>
      <c r="D2" s="133"/>
      <c r="E2" s="133"/>
      <c r="F2" s="133"/>
      <c r="G2" s="17"/>
      <c r="H2" s="17"/>
      <c r="I2" s="17"/>
      <c r="J2" s="17"/>
      <c r="K2" s="17"/>
    </row>
    <row r="3" spans="1:11" ht="15.75" x14ac:dyDescent="0.2">
      <c r="A3" s="3" t="s">
        <v>4</v>
      </c>
      <c r="B3" s="133" t="s">
        <v>103</v>
      </c>
      <c r="C3" s="133"/>
      <c r="D3" s="133"/>
      <c r="E3" s="133"/>
      <c r="F3" s="133"/>
      <c r="G3" s="17"/>
      <c r="H3" s="17"/>
      <c r="I3" s="17"/>
      <c r="J3" s="17"/>
      <c r="K3" s="17"/>
    </row>
    <row r="4" spans="1:11" ht="21" customHeight="1" x14ac:dyDescent="0.2">
      <c r="A4" s="3" t="s">
        <v>5</v>
      </c>
      <c r="B4" s="134">
        <v>44764</v>
      </c>
      <c r="C4" s="134"/>
      <c r="D4" s="134"/>
      <c r="E4" s="134"/>
      <c r="F4" s="134"/>
      <c r="G4" s="17"/>
      <c r="H4" s="17"/>
      <c r="I4" s="17"/>
      <c r="J4" s="17"/>
      <c r="K4" s="17"/>
    </row>
    <row r="5" spans="1:11" ht="21" customHeight="1" x14ac:dyDescent="0.2">
      <c r="A5" s="3" t="s">
        <v>6</v>
      </c>
      <c r="B5" s="134">
        <v>45107</v>
      </c>
      <c r="C5" s="134"/>
      <c r="D5" s="134"/>
      <c r="E5" s="134"/>
      <c r="F5" s="134"/>
      <c r="G5" s="17"/>
      <c r="H5" s="17"/>
      <c r="I5" s="17"/>
      <c r="J5" s="17"/>
      <c r="K5" s="17"/>
    </row>
    <row r="6" spans="1:11" ht="21" customHeight="1" x14ac:dyDescent="0.2">
      <c r="A6" s="3" t="s">
        <v>7</v>
      </c>
      <c r="B6" s="131" t="str">
        <f>IF(AND(Travel!B7&lt;&gt;A30,Hospitality!B7&lt;&gt;A30,'All other expenses'!B7&lt;&gt;A30,'Gifts and benefits'!B7&lt;&gt;A30),A31,IF(AND(Travel!B7=A30,Hospitality!B7=A30,'All other expenses'!B7=A30,'Gifts and benefits'!B7=A30),A33,A32))</f>
        <v>Data and totals checked on all sheets</v>
      </c>
      <c r="C6" s="131"/>
      <c r="D6" s="131"/>
      <c r="E6" s="131"/>
      <c r="F6" s="131"/>
      <c r="G6" s="23"/>
      <c r="H6" s="17"/>
      <c r="I6" s="17"/>
      <c r="J6" s="17"/>
      <c r="K6" s="17"/>
    </row>
    <row r="7" spans="1:11" ht="31.5" x14ac:dyDescent="0.2">
      <c r="A7" s="3" t="s">
        <v>8</v>
      </c>
      <c r="B7" s="130" t="s">
        <v>36</v>
      </c>
      <c r="C7" s="130"/>
      <c r="D7" s="130"/>
      <c r="E7" s="130"/>
      <c r="F7" s="130"/>
      <c r="G7" s="23"/>
      <c r="H7" s="17"/>
      <c r="I7" s="17"/>
      <c r="J7" s="17"/>
      <c r="K7" s="17"/>
    </row>
    <row r="8" spans="1:11" ht="25.5" customHeight="1" x14ac:dyDescent="0.2">
      <c r="A8" s="3" t="s">
        <v>10</v>
      </c>
      <c r="B8" s="130" t="s">
        <v>104</v>
      </c>
      <c r="C8" s="130"/>
      <c r="D8" s="130"/>
      <c r="E8" s="130"/>
      <c r="F8" s="130"/>
      <c r="G8" s="23"/>
      <c r="H8" s="17"/>
      <c r="I8" s="17"/>
      <c r="J8" s="17"/>
      <c r="K8" s="17"/>
    </row>
    <row r="9" spans="1:11" ht="66.75" customHeight="1" x14ac:dyDescent="0.2">
      <c r="A9" s="129" t="s">
        <v>12</v>
      </c>
      <c r="B9" s="129"/>
      <c r="C9" s="129"/>
      <c r="D9" s="129"/>
      <c r="E9" s="129"/>
      <c r="F9" s="129"/>
      <c r="G9" s="23"/>
      <c r="H9" s="17"/>
      <c r="I9" s="17"/>
      <c r="J9" s="17"/>
      <c r="K9" s="17"/>
    </row>
    <row r="10" spans="1:11" s="77" customFormat="1" ht="36" customHeight="1" x14ac:dyDescent="0.2">
      <c r="A10" s="71" t="s">
        <v>13</v>
      </c>
      <c r="B10" s="72" t="s">
        <v>14</v>
      </c>
      <c r="C10" s="72" t="s">
        <v>15</v>
      </c>
      <c r="D10" s="73"/>
      <c r="E10" s="74" t="s">
        <v>1</v>
      </c>
      <c r="F10" s="75" t="s">
        <v>16</v>
      </c>
      <c r="G10" s="76"/>
      <c r="H10" s="76"/>
      <c r="I10" s="76"/>
      <c r="J10" s="76"/>
      <c r="K10" s="76"/>
    </row>
    <row r="11" spans="1:11" ht="27.75" customHeight="1" x14ac:dyDescent="0.2">
      <c r="A11" s="8" t="s">
        <v>17</v>
      </c>
      <c r="B11" s="45">
        <f>B15+B16+B17</f>
        <v>18068.189565217395</v>
      </c>
      <c r="C11" s="51" t="str">
        <f>IF(Travel!B6="",A34,Travel!B6)</f>
        <v>Figures exclude GST</v>
      </c>
      <c r="D11" s="6"/>
      <c r="E11" s="8" t="s">
        <v>18</v>
      </c>
      <c r="F11" s="33">
        <f>'Gifts and benefits'!C25</f>
        <v>1</v>
      </c>
      <c r="G11" s="29"/>
      <c r="H11" s="29"/>
      <c r="I11" s="29"/>
      <c r="J11" s="29"/>
      <c r="K11" s="29"/>
    </row>
    <row r="12" spans="1:11" ht="27.75" customHeight="1" x14ac:dyDescent="0.2">
      <c r="A12" s="8" t="s">
        <v>0</v>
      </c>
      <c r="B12" s="45">
        <f>Hospitality!B25</f>
        <v>0</v>
      </c>
      <c r="C12" s="51" t="str">
        <f>IF(Hospitality!B6="",A34,Hospitality!B6)</f>
        <v>Figures exclude GST</v>
      </c>
      <c r="D12" s="6"/>
      <c r="E12" s="8" t="s">
        <v>19</v>
      </c>
      <c r="F12" s="33">
        <f>'Gifts and benefits'!C26</f>
        <v>1</v>
      </c>
      <c r="G12" s="29"/>
      <c r="H12" s="29"/>
      <c r="I12" s="29"/>
      <c r="J12" s="29"/>
      <c r="K12" s="29"/>
    </row>
    <row r="13" spans="1:11" ht="27.75" customHeight="1" x14ac:dyDescent="0.2">
      <c r="A13" s="8" t="s">
        <v>20</v>
      </c>
      <c r="B13" s="45">
        <f>'All other expenses'!B23</f>
        <v>8367.1155555555524</v>
      </c>
      <c r="C13" s="51" t="str">
        <f>IF('All other expenses'!B6="",A34,'All other expenses'!B6)</f>
        <v>Figures exclude GST</v>
      </c>
      <c r="D13" s="6"/>
      <c r="E13" s="8" t="s">
        <v>21</v>
      </c>
      <c r="F13" s="33">
        <f>'Gifts and benefits'!C27</f>
        <v>0</v>
      </c>
      <c r="G13" s="17"/>
      <c r="H13" s="17"/>
      <c r="I13" s="17"/>
      <c r="J13" s="17"/>
      <c r="K13" s="17"/>
    </row>
    <row r="14" spans="1:11" ht="12.75" customHeight="1" x14ac:dyDescent="0.2">
      <c r="A14" s="7"/>
      <c r="B14" s="46"/>
      <c r="C14" s="52"/>
      <c r="D14" s="34"/>
      <c r="E14" s="6"/>
      <c r="F14" s="35"/>
      <c r="G14" s="17"/>
      <c r="H14" s="17"/>
      <c r="I14" s="17"/>
      <c r="J14" s="17"/>
      <c r="K14" s="17"/>
    </row>
    <row r="15" spans="1:11" ht="27.75" customHeight="1" x14ac:dyDescent="0.2">
      <c r="A15" s="9" t="s">
        <v>22</v>
      </c>
      <c r="B15" s="47">
        <f>Travel!B52</f>
        <v>16197.2647826087</v>
      </c>
      <c r="C15" s="53" t="str">
        <f>C11</f>
        <v>Figures exclude GST</v>
      </c>
      <c r="D15" s="6"/>
      <c r="E15" s="6"/>
      <c r="F15" s="35"/>
      <c r="G15" s="17"/>
      <c r="H15" s="17"/>
      <c r="I15" s="17"/>
      <c r="J15" s="17"/>
      <c r="K15" s="17"/>
    </row>
    <row r="16" spans="1:11" ht="27.75" customHeight="1" x14ac:dyDescent="0.2">
      <c r="A16" s="9" t="s">
        <v>23</v>
      </c>
      <c r="B16" s="47">
        <f>Travel!B70</f>
        <v>1830.6204347826088</v>
      </c>
      <c r="C16" s="53" t="str">
        <f>C11</f>
        <v>Figures exclude GST</v>
      </c>
      <c r="D16" s="36"/>
      <c r="E16" s="6"/>
      <c r="F16" s="37"/>
      <c r="G16" s="17"/>
      <c r="H16" s="17"/>
      <c r="I16" s="17"/>
      <c r="J16" s="17"/>
      <c r="K16" s="17"/>
    </row>
    <row r="17" spans="1:11" ht="27.75" customHeight="1" x14ac:dyDescent="0.2">
      <c r="A17" s="9" t="s">
        <v>24</v>
      </c>
      <c r="B17" s="47">
        <f>Travel!B82</f>
        <v>40.304347826086961</v>
      </c>
      <c r="C17" s="53" t="str">
        <f>C11</f>
        <v>Figures exclude GST</v>
      </c>
      <c r="D17" s="6"/>
      <c r="E17" s="6"/>
      <c r="F17" s="37"/>
      <c r="G17" s="17"/>
      <c r="H17" s="17"/>
      <c r="I17" s="17"/>
      <c r="J17" s="17"/>
      <c r="K17" s="17"/>
    </row>
    <row r="18" spans="1:11" ht="27.75" customHeight="1" x14ac:dyDescent="0.2">
      <c r="A18" s="17"/>
      <c r="B18" s="19"/>
      <c r="C18" s="17"/>
      <c r="D18" s="5"/>
      <c r="E18" s="5"/>
      <c r="F18" s="28"/>
      <c r="G18" s="17"/>
      <c r="H18" s="17"/>
      <c r="I18" s="17"/>
      <c r="J18" s="17"/>
      <c r="K18" s="17"/>
    </row>
    <row r="19" spans="1:11" x14ac:dyDescent="0.2">
      <c r="A19" s="18"/>
      <c r="B19" s="19"/>
      <c r="C19" s="17"/>
      <c r="D19" s="17"/>
      <c r="E19" s="17"/>
      <c r="F19" s="17"/>
      <c r="G19" s="17"/>
      <c r="H19" s="17"/>
      <c r="I19" s="17"/>
      <c r="J19" s="17"/>
      <c r="K19" s="17"/>
    </row>
    <row r="20" spans="1:11" x14ac:dyDescent="0.2">
      <c r="A20" s="20"/>
      <c r="D20" s="17"/>
      <c r="E20" s="17"/>
      <c r="F20" s="17"/>
      <c r="G20" s="17"/>
      <c r="H20" s="17"/>
      <c r="I20" s="17"/>
      <c r="J20" s="17"/>
      <c r="K20" s="17"/>
    </row>
    <row r="21" spans="1:11" ht="12.6" customHeight="1" x14ac:dyDescent="0.2">
      <c r="A21" s="20"/>
      <c r="D21" s="17"/>
      <c r="E21" s="17"/>
      <c r="F21" s="17"/>
      <c r="G21" s="17"/>
      <c r="H21" s="17"/>
      <c r="I21" s="17"/>
      <c r="J21" s="17"/>
      <c r="K21" s="17"/>
    </row>
    <row r="22" spans="1:11" ht="12.6" customHeight="1" x14ac:dyDescent="0.2">
      <c r="A22" s="20"/>
      <c r="D22" s="17"/>
      <c r="E22" s="17"/>
      <c r="F22" s="17"/>
      <c r="G22" s="17"/>
      <c r="H22" s="17"/>
      <c r="I22" s="17"/>
      <c r="J22" s="17"/>
      <c r="K22" s="17"/>
    </row>
    <row r="23" spans="1:11" ht="12.6" customHeight="1" x14ac:dyDescent="0.2">
      <c r="A23" s="20"/>
      <c r="D23" s="17"/>
      <c r="E23" s="17"/>
      <c r="F23" s="17"/>
      <c r="G23" s="17"/>
      <c r="H23" s="17"/>
      <c r="I23" s="17"/>
      <c r="J23" s="17"/>
      <c r="K23" s="17"/>
    </row>
    <row r="24" spans="1:11" x14ac:dyDescent="0.2">
      <c r="A24" s="26"/>
      <c r="B24" s="17"/>
      <c r="C24" s="17"/>
      <c r="D24" s="17"/>
      <c r="E24" s="17"/>
      <c r="F24" s="17"/>
      <c r="G24" s="17"/>
      <c r="H24" s="17"/>
      <c r="I24" s="17"/>
      <c r="J24" s="17"/>
      <c r="K24" s="17"/>
    </row>
    <row r="25" spans="1:11" hidden="1" x14ac:dyDescent="0.2">
      <c r="A25" s="12" t="s">
        <v>25</v>
      </c>
      <c r="B25" s="13"/>
      <c r="C25" s="13"/>
      <c r="D25" s="13"/>
      <c r="E25" s="13"/>
      <c r="F25" s="13"/>
      <c r="G25" s="17"/>
      <c r="H25" s="17"/>
      <c r="I25" s="17"/>
      <c r="J25" s="17"/>
      <c r="K25" s="17"/>
    </row>
    <row r="26" spans="1:11" ht="12.75" hidden="1" customHeight="1" x14ac:dyDescent="0.2">
      <c r="A26" s="11" t="s">
        <v>26</v>
      </c>
      <c r="B26" s="4"/>
      <c r="C26" s="4"/>
      <c r="D26" s="11"/>
      <c r="E26" s="11"/>
      <c r="F26" s="11"/>
      <c r="G26" s="17"/>
      <c r="H26" s="17"/>
      <c r="I26" s="17"/>
      <c r="J26" s="17"/>
      <c r="K26" s="17"/>
    </row>
    <row r="27" spans="1:11" hidden="1" x14ac:dyDescent="0.2">
      <c r="A27" s="10" t="s">
        <v>27</v>
      </c>
      <c r="B27" s="10"/>
      <c r="C27" s="10"/>
      <c r="D27" s="10"/>
      <c r="E27" s="10"/>
      <c r="F27" s="10"/>
      <c r="G27" s="17"/>
      <c r="H27" s="17"/>
      <c r="I27" s="17"/>
      <c r="J27" s="17"/>
      <c r="K27" s="17"/>
    </row>
    <row r="28" spans="1:11" hidden="1" x14ac:dyDescent="0.2">
      <c r="A28" s="10" t="s">
        <v>28</v>
      </c>
      <c r="B28" s="10"/>
      <c r="C28" s="10"/>
      <c r="D28" s="10"/>
      <c r="E28" s="10"/>
      <c r="F28" s="10"/>
      <c r="G28" s="17"/>
      <c r="H28" s="17"/>
      <c r="I28" s="17"/>
      <c r="J28" s="17"/>
      <c r="K28" s="17"/>
    </row>
    <row r="29" spans="1:11" hidden="1" x14ac:dyDescent="0.2">
      <c r="A29" s="11" t="s">
        <v>29</v>
      </c>
      <c r="B29" s="11"/>
      <c r="C29" s="11"/>
      <c r="D29" s="11"/>
      <c r="E29" s="11"/>
      <c r="F29" s="11"/>
      <c r="G29" s="17"/>
      <c r="H29" s="17"/>
      <c r="I29" s="17"/>
      <c r="J29" s="17"/>
      <c r="K29" s="17"/>
    </row>
    <row r="30" spans="1:11" hidden="1" x14ac:dyDescent="0.2">
      <c r="A30" s="11" t="s">
        <v>30</v>
      </c>
      <c r="B30" s="11"/>
      <c r="C30" s="11"/>
      <c r="D30" s="11"/>
      <c r="E30" s="11"/>
      <c r="F30" s="11"/>
      <c r="G30" s="17"/>
      <c r="H30" s="17"/>
      <c r="I30" s="17"/>
      <c r="J30" s="17"/>
      <c r="K30" s="17"/>
    </row>
    <row r="31" spans="1:11" hidden="1" x14ac:dyDescent="0.2">
      <c r="A31" s="10" t="s">
        <v>31</v>
      </c>
      <c r="B31" s="10"/>
      <c r="C31" s="10"/>
      <c r="D31" s="10"/>
      <c r="E31" s="10"/>
      <c r="F31" s="10"/>
      <c r="G31" s="17"/>
      <c r="H31" s="17"/>
      <c r="I31" s="17"/>
      <c r="J31" s="17"/>
      <c r="K31" s="17"/>
    </row>
    <row r="32" spans="1:11" hidden="1" x14ac:dyDescent="0.2">
      <c r="A32" s="10" t="s">
        <v>32</v>
      </c>
      <c r="B32" s="10"/>
      <c r="C32" s="10"/>
      <c r="D32" s="10"/>
      <c r="E32" s="10"/>
      <c r="F32" s="10"/>
      <c r="G32" s="17"/>
      <c r="H32" s="17"/>
      <c r="I32" s="17"/>
      <c r="J32" s="17"/>
      <c r="K32" s="17"/>
    </row>
    <row r="33" spans="1:11" hidden="1" x14ac:dyDescent="0.2">
      <c r="A33" s="10" t="s">
        <v>33</v>
      </c>
      <c r="B33" s="10"/>
      <c r="C33" s="10"/>
      <c r="D33" s="10"/>
      <c r="E33" s="10"/>
      <c r="F33" s="10"/>
      <c r="G33" s="17"/>
      <c r="H33" s="17"/>
      <c r="I33" s="17"/>
      <c r="J33" s="17"/>
      <c r="K33" s="17"/>
    </row>
    <row r="34" spans="1:11" hidden="1" x14ac:dyDescent="0.2">
      <c r="A34" s="11" t="s">
        <v>34</v>
      </c>
      <c r="B34" s="11"/>
      <c r="C34" s="11"/>
      <c r="D34" s="11"/>
      <c r="E34" s="11"/>
      <c r="F34" s="11"/>
      <c r="G34" s="17"/>
      <c r="H34" s="17"/>
      <c r="I34" s="17"/>
      <c r="J34" s="17"/>
      <c r="K34" s="17"/>
    </row>
    <row r="35" spans="1:11" hidden="1" x14ac:dyDescent="0.2">
      <c r="A35" s="11" t="s">
        <v>35</v>
      </c>
      <c r="B35" s="11"/>
      <c r="C35" s="11"/>
      <c r="D35" s="11"/>
      <c r="E35" s="11"/>
      <c r="F35" s="11"/>
      <c r="G35" s="17"/>
      <c r="H35" s="17"/>
      <c r="I35" s="17"/>
      <c r="J35" s="17"/>
      <c r="K35" s="17"/>
    </row>
    <row r="36" spans="1:11" hidden="1" x14ac:dyDescent="0.2">
      <c r="A36" s="10" t="s">
        <v>9</v>
      </c>
      <c r="B36" s="49"/>
      <c r="C36" s="49"/>
      <c r="D36" s="49"/>
      <c r="E36" s="49"/>
      <c r="F36" s="49"/>
      <c r="G36" s="17"/>
      <c r="H36" s="17"/>
      <c r="I36" s="17"/>
      <c r="J36" s="17"/>
      <c r="K36" s="17"/>
    </row>
    <row r="37" spans="1:11" hidden="1" x14ac:dyDescent="0.2">
      <c r="A37" s="10" t="s">
        <v>36</v>
      </c>
      <c r="B37" s="49"/>
      <c r="C37" s="49"/>
      <c r="D37" s="49"/>
      <c r="E37" s="49"/>
      <c r="F37" s="49"/>
      <c r="G37" s="17"/>
      <c r="H37" s="17"/>
      <c r="I37" s="17"/>
      <c r="J37" s="17"/>
      <c r="K37" s="17"/>
    </row>
    <row r="38" spans="1:11" hidden="1" x14ac:dyDescent="0.2">
      <c r="A38" s="10" t="s">
        <v>11</v>
      </c>
      <c r="B38" s="49"/>
      <c r="C38" s="49"/>
      <c r="D38" s="49"/>
      <c r="E38" s="49"/>
      <c r="F38" s="49"/>
      <c r="G38" s="17"/>
      <c r="H38" s="17"/>
      <c r="I38" s="17"/>
      <c r="J38" s="17"/>
      <c r="K38" s="17"/>
    </row>
    <row r="39" spans="1:11" hidden="1" x14ac:dyDescent="0.2">
      <c r="A39" s="11" t="s">
        <v>37</v>
      </c>
      <c r="B39" s="4"/>
      <c r="C39" s="4"/>
      <c r="D39" s="4"/>
      <c r="E39" s="4"/>
      <c r="F39" s="4"/>
      <c r="G39" s="17"/>
      <c r="H39" s="17"/>
      <c r="I39" s="17"/>
      <c r="J39" s="17"/>
      <c r="K39" s="17"/>
    </row>
    <row r="40" spans="1:11" hidden="1" x14ac:dyDescent="0.2">
      <c r="A40" s="4" t="s">
        <v>38</v>
      </c>
      <c r="B40" s="4"/>
      <c r="C40" s="4"/>
      <c r="D40" s="4"/>
      <c r="E40" s="4"/>
      <c r="F40" s="4"/>
      <c r="G40" s="17"/>
      <c r="H40" s="17"/>
      <c r="I40" s="17"/>
      <c r="J40" s="17"/>
      <c r="K40" s="17"/>
    </row>
    <row r="41" spans="1:11" hidden="1" x14ac:dyDescent="0.2">
      <c r="A41" s="4" t="s">
        <v>39</v>
      </c>
      <c r="B41" s="4"/>
      <c r="C41" s="4"/>
      <c r="D41" s="4"/>
      <c r="E41" s="4"/>
      <c r="F41" s="4"/>
      <c r="G41" s="17"/>
      <c r="H41" s="17"/>
      <c r="I41" s="17"/>
      <c r="J41" s="17"/>
      <c r="K41" s="17"/>
    </row>
    <row r="42" spans="1:11" hidden="1" x14ac:dyDescent="0.2">
      <c r="A42" s="4" t="s">
        <v>40</v>
      </c>
      <c r="B42" s="4"/>
      <c r="C42" s="4"/>
      <c r="D42" s="4"/>
      <c r="E42" s="4"/>
      <c r="F42" s="4"/>
      <c r="G42" s="17"/>
      <c r="H42" s="17"/>
      <c r="I42" s="17"/>
      <c r="J42" s="17"/>
      <c r="K42" s="17"/>
    </row>
    <row r="43" spans="1:11" hidden="1" x14ac:dyDescent="0.2">
      <c r="A43" s="4" t="s">
        <v>41</v>
      </c>
      <c r="B43" s="4"/>
      <c r="C43" s="4"/>
      <c r="D43" s="4"/>
      <c r="E43" s="4"/>
      <c r="F43" s="4"/>
      <c r="G43" s="17"/>
      <c r="H43" s="17"/>
      <c r="I43" s="17"/>
      <c r="J43" s="17"/>
      <c r="K43" s="17"/>
    </row>
    <row r="44" spans="1:11" hidden="1" x14ac:dyDescent="0.2">
      <c r="A44" s="4" t="s">
        <v>42</v>
      </c>
      <c r="B44" s="4"/>
      <c r="C44" s="4"/>
      <c r="D44" s="4"/>
      <c r="E44" s="4"/>
      <c r="F44" s="4"/>
      <c r="G44" s="17"/>
      <c r="H44" s="17"/>
      <c r="I44" s="17"/>
      <c r="J44" s="17"/>
      <c r="K44" s="17"/>
    </row>
    <row r="45" spans="1:11" hidden="1" x14ac:dyDescent="0.2">
      <c r="A45" s="50" t="s">
        <v>43</v>
      </c>
      <c r="B45" s="49"/>
      <c r="C45" s="49"/>
      <c r="D45" s="49"/>
      <c r="E45" s="49"/>
      <c r="F45" s="49"/>
      <c r="G45" s="17"/>
      <c r="H45" s="17"/>
      <c r="I45" s="17"/>
      <c r="J45" s="17"/>
      <c r="K45" s="17"/>
    </row>
    <row r="46" spans="1:11" hidden="1" x14ac:dyDescent="0.2">
      <c r="A46" s="49" t="s">
        <v>44</v>
      </c>
      <c r="B46" s="49"/>
      <c r="C46" s="49"/>
      <c r="D46" s="49"/>
      <c r="E46" s="49"/>
      <c r="F46" s="49"/>
      <c r="G46" s="17"/>
      <c r="H46" s="17"/>
      <c r="I46" s="17"/>
      <c r="J46" s="17"/>
      <c r="K46" s="17"/>
    </row>
    <row r="47" spans="1:11" hidden="1" x14ac:dyDescent="0.2">
      <c r="A47" s="38">
        <v>-20000</v>
      </c>
      <c r="B47" s="4"/>
      <c r="C47" s="4"/>
      <c r="D47" s="4"/>
      <c r="E47" s="4"/>
      <c r="F47" s="4"/>
      <c r="G47" s="17"/>
      <c r="H47" s="17"/>
      <c r="I47" s="17"/>
      <c r="J47" s="17"/>
      <c r="K47" s="17"/>
    </row>
    <row r="48" spans="1:11" ht="25.5" hidden="1" x14ac:dyDescent="0.2">
      <c r="A48" s="65" t="s">
        <v>45</v>
      </c>
      <c r="B48" s="49"/>
      <c r="C48" s="49"/>
      <c r="D48" s="49"/>
      <c r="E48" s="49"/>
      <c r="F48" s="49"/>
      <c r="G48" s="17"/>
      <c r="H48" s="17"/>
      <c r="I48" s="17"/>
      <c r="J48" s="17"/>
      <c r="K48" s="17"/>
    </row>
    <row r="49" spans="1:11" ht="25.5" hidden="1" x14ac:dyDescent="0.2">
      <c r="A49" s="65" t="s">
        <v>46</v>
      </c>
      <c r="B49" s="49"/>
      <c r="C49" s="49"/>
      <c r="D49" s="49"/>
      <c r="E49" s="49"/>
      <c r="F49" s="49"/>
      <c r="G49" s="17"/>
      <c r="H49" s="17"/>
      <c r="I49" s="17"/>
      <c r="J49" s="17"/>
      <c r="K49" s="17"/>
    </row>
    <row r="50" spans="1:11" ht="25.5" hidden="1" x14ac:dyDescent="0.2">
      <c r="A50" s="66" t="s">
        <v>47</v>
      </c>
      <c r="B50" s="4"/>
      <c r="C50" s="4"/>
      <c r="D50" s="4"/>
      <c r="E50" s="4"/>
      <c r="F50" s="4"/>
      <c r="G50" s="17"/>
      <c r="H50" s="17"/>
      <c r="I50" s="17"/>
      <c r="J50" s="17"/>
      <c r="K50" s="17"/>
    </row>
    <row r="51" spans="1:11" ht="25.5" hidden="1" x14ac:dyDescent="0.2">
      <c r="A51" s="66" t="s">
        <v>48</v>
      </c>
      <c r="B51" s="4"/>
      <c r="C51" s="4"/>
      <c r="D51" s="4"/>
      <c r="E51" s="4"/>
      <c r="F51" s="4"/>
      <c r="G51" s="17"/>
      <c r="H51" s="17"/>
      <c r="I51" s="17"/>
      <c r="J51" s="17"/>
      <c r="K51" s="17"/>
    </row>
    <row r="52" spans="1:11" ht="38.25" hidden="1" x14ac:dyDescent="0.2">
      <c r="A52" s="66" t="s">
        <v>49</v>
      </c>
      <c r="B52" s="58"/>
      <c r="C52" s="58"/>
      <c r="D52" s="58"/>
      <c r="E52" s="11"/>
      <c r="F52" s="11"/>
      <c r="G52" s="17"/>
      <c r="H52" s="17"/>
      <c r="I52" s="17"/>
      <c r="J52" s="17"/>
      <c r="K52" s="17"/>
    </row>
    <row r="53" spans="1:11" hidden="1" x14ac:dyDescent="0.2">
      <c r="A53" s="63" t="s">
        <v>50</v>
      </c>
      <c r="B53" s="57"/>
      <c r="C53" s="57"/>
      <c r="D53" s="57"/>
      <c r="E53" s="10"/>
      <c r="F53" s="10" t="b">
        <v>1</v>
      </c>
      <c r="G53" s="17"/>
      <c r="H53" s="17"/>
      <c r="I53" s="17"/>
      <c r="J53" s="17"/>
      <c r="K53" s="17"/>
    </row>
    <row r="54" spans="1:11" hidden="1" x14ac:dyDescent="0.2">
      <c r="A54" s="64" t="s">
        <v>51</v>
      </c>
      <c r="B54" s="63"/>
      <c r="C54" s="63"/>
      <c r="D54" s="63"/>
      <c r="E54" s="10"/>
      <c r="F54" s="10" t="b">
        <v>0</v>
      </c>
      <c r="G54" s="17"/>
      <c r="H54" s="17"/>
      <c r="I54" s="17"/>
      <c r="J54" s="17"/>
      <c r="K54" s="17"/>
    </row>
    <row r="55" spans="1:11" hidden="1" x14ac:dyDescent="0.2">
      <c r="A55" s="67"/>
      <c r="B55" s="59">
        <f>COUNT(Travel!B12:B51)</f>
        <v>35</v>
      </c>
      <c r="C55" s="59"/>
      <c r="D55" s="59">
        <f>COUNTIF(Travel!D13:D51,"*")</f>
        <v>35</v>
      </c>
      <c r="E55" s="60"/>
      <c r="F55" s="60" t="b">
        <f>MIN(B55,D55)=MAX(B55,D55)</f>
        <v>1</v>
      </c>
      <c r="G55" s="17"/>
      <c r="H55" s="17"/>
      <c r="I55" s="17"/>
      <c r="J55" s="17"/>
      <c r="K55" s="17"/>
    </row>
    <row r="56" spans="1:11" hidden="1" x14ac:dyDescent="0.2">
      <c r="A56" s="67" t="s">
        <v>52</v>
      </c>
      <c r="B56" s="59">
        <f>COUNT(Travel!B56:B69)</f>
        <v>11</v>
      </c>
      <c r="C56" s="59"/>
      <c r="D56" s="59">
        <f>COUNTIF(Travel!D56:D69,"*")</f>
        <v>11</v>
      </c>
      <c r="E56" s="60"/>
      <c r="F56" s="60" t="b">
        <f>MIN(B56,D56)=MAX(B56,D56)</f>
        <v>1</v>
      </c>
    </row>
    <row r="57" spans="1:11" hidden="1" x14ac:dyDescent="0.2">
      <c r="A57" s="68"/>
      <c r="B57" s="59">
        <f>COUNT(Travel!B74:B81)</f>
        <v>5</v>
      </c>
      <c r="C57" s="59"/>
      <c r="D57" s="59">
        <f>COUNTIF(Travel!D74:D81,"*")</f>
        <v>5</v>
      </c>
      <c r="E57" s="60"/>
      <c r="F57" s="60" t="b">
        <f>MIN(B57,D57)=MAX(B57,D57)</f>
        <v>1</v>
      </c>
    </row>
    <row r="58" spans="1:11" hidden="1" x14ac:dyDescent="0.2">
      <c r="A58" s="69" t="s">
        <v>53</v>
      </c>
      <c r="B58" s="61">
        <f>COUNT(Hospitality!B11:B24)</f>
        <v>0</v>
      </c>
      <c r="C58" s="61"/>
      <c r="D58" s="61">
        <f>COUNTIF(Hospitality!D11:D24,"*")</f>
        <v>0</v>
      </c>
      <c r="E58" s="62"/>
      <c r="F58" s="62" t="b">
        <f>MIN(B58,D58)=MAX(B58,D58)</f>
        <v>1</v>
      </c>
    </row>
    <row r="59" spans="1:11" hidden="1" x14ac:dyDescent="0.2">
      <c r="A59" s="70" t="s">
        <v>54</v>
      </c>
      <c r="B59" s="60">
        <f>COUNT('All other expenses'!B11:B22)</f>
        <v>7</v>
      </c>
      <c r="C59" s="60"/>
      <c r="D59" s="60">
        <f>COUNTIF('All other expenses'!D11:D22,"*")</f>
        <v>7</v>
      </c>
      <c r="E59" s="60"/>
      <c r="F59" s="60" t="b">
        <f>MIN(B59,D59)=MAX(B59,D59)</f>
        <v>1</v>
      </c>
    </row>
    <row r="60" spans="1:11" hidden="1" x14ac:dyDescent="0.2">
      <c r="A60" s="69" t="s">
        <v>55</v>
      </c>
      <c r="B60" s="61">
        <f>COUNTIF('Gifts and benefits'!B11:B24,"*")</f>
        <v>1</v>
      </c>
      <c r="C60" s="61">
        <f>COUNTIF('Gifts and benefits'!C11:C24,"*")</f>
        <v>1</v>
      </c>
      <c r="D60" s="61"/>
      <c r="E60" s="61">
        <f>COUNTA('Gifts and benefits'!E11:E24)</f>
        <v>1</v>
      </c>
      <c r="F60" s="62" t="b">
        <f>MIN(B60,C60,E60)=MAX(B60,C60,E60)</f>
        <v>1</v>
      </c>
    </row>
    <row r="61" spans="1:11" x14ac:dyDescent="0.2"/>
  </sheetData>
  <sheetProtection sheet="1" formatCells="0" insertRows="0" deleteRows="0"/>
  <mergeCells count="9">
    <mergeCell ref="A9:F9"/>
    <mergeCell ref="B7:F7"/>
    <mergeCell ref="B6:F6"/>
    <mergeCell ref="A1:F1"/>
    <mergeCell ref="B2:F2"/>
    <mergeCell ref="B3:F3"/>
    <mergeCell ref="B4:F4"/>
    <mergeCell ref="B5:F5"/>
    <mergeCell ref="B8:F8"/>
  </mergeCells>
  <conditionalFormatting sqref="B7:F7">
    <cfRule type="cellIs" dxfId="1" priority="2" operator="equal">
      <formula>$A$36</formula>
    </cfRule>
  </conditionalFormatting>
  <conditionalFormatting sqref="B8:F8">
    <cfRule type="cellIs" dxfId="0" priority="1" operator="equal">
      <formula>$A$38</formula>
    </cfRule>
  </conditionalFormatting>
  <dataValidations count="6">
    <dataValidation type="list" allowBlank="1" showInputMessage="1" showErrorMessage="1" error="Use the drop down list (at the right of the cell)" prompt="This disclosure must be approved by the Departmental Secretary or Chief Executive - use the drop down list (at right of cell) to indicate whether this has been completed" sqref="B7:F7" xr:uid="{00000000-0002-0000-0100-000000000000}">
      <formula1>$A$36:$A$37</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xr:uid="{00000000-0002-0000-0100-000001000000}"/>
    <dataValidation allowBlank="1" showInputMessage="1" showErrorMessage="1" prompt="Headings on following tabs will pre populate with what you enter here" sqref="B2:F2" xr:uid="{00000000-0002-0000-0100-000002000000}"/>
    <dataValidation allowBlank="1" showInputMessage="1" showErrorMessage="1" prompt="Headings on following tabs will pre populate with what you enter here_x000a__x000a_Create a new workbook for a new Departmental Secretary or Chief Executive" sqref="B3:F3" xr:uid="{00000000-0002-0000-0100-000003000000}"/>
    <dataValidation allowBlank="1" showInputMessage="1" showErrorMessage="1" prompt="Headings on following tabs will pre populate with what you enter here_x000a__x000a_Update if a shorter or different period is covered" sqref="B4:F5" xr:uid="{00000000-0002-0000-0100-000004000000}"/>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xr:uid="{00000000-0002-0000-0100-000005000000}"/>
  </dataValidations>
  <printOptions gridLines="1"/>
  <pageMargins left="0.70866141732283472" right="0.70866141732283472" top="0.74803149606299213" bottom="0.74803149606299213" header="0.31496062992125984" footer="0.31496062992125984"/>
  <pageSetup paperSize="9" scale="92" orientation="landscape" r:id="rId1"/>
  <headerFooter alignWithMargins="0">
    <oddFooter>&amp;LCE Expense Disclosure Workbook 2018&amp;RWorksheet - Summary and sign-off</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pageSetUpPr fitToPage="1"/>
  </sheetPr>
  <dimension ref="A1:M123"/>
  <sheetViews>
    <sheetView zoomScale="120" zoomScaleNormal="120" workbookViewId="0">
      <selection sqref="A1:E1"/>
    </sheetView>
  </sheetViews>
  <sheetFormatPr defaultColWidth="0" defaultRowHeight="12.75" zeroHeight="1" x14ac:dyDescent="0.2"/>
  <cols>
    <col min="1" max="1" width="35.7109375" customWidth="1"/>
    <col min="2" max="2" width="14.28515625" customWidth="1"/>
    <col min="3" max="3" width="71.42578125" customWidth="1"/>
    <col min="4" max="4" width="50" customWidth="1"/>
    <col min="5" max="5" width="21.42578125" customWidth="1"/>
    <col min="6" max="6" width="37.5703125" customWidth="1"/>
    <col min="7" max="9" width="9.140625" hidden="1" customWidth="1"/>
    <col min="10" max="13" width="0" hidden="1" customWidth="1"/>
    <col min="14" max="16384" width="9.140625" hidden="1"/>
  </cols>
  <sheetData>
    <row r="1" spans="1:6" ht="26.25" customHeight="1" x14ac:dyDescent="0.2">
      <c r="A1" s="140" t="s">
        <v>56</v>
      </c>
      <c r="B1" s="140"/>
      <c r="C1" s="140"/>
      <c r="D1" s="140"/>
      <c r="E1" s="140"/>
      <c r="F1" s="17"/>
    </row>
    <row r="2" spans="1:6" ht="21" customHeight="1" x14ac:dyDescent="0.2">
      <c r="A2" s="3" t="s">
        <v>57</v>
      </c>
      <c r="B2" s="138" t="str">
        <f>'Summary and sign-off'!B2:F2</f>
        <v>Office of Film and Literature Classification</v>
      </c>
      <c r="C2" s="138"/>
      <c r="D2" s="138"/>
      <c r="E2" s="138"/>
      <c r="F2" s="17"/>
    </row>
    <row r="3" spans="1:6" ht="31.5" x14ac:dyDescent="0.2">
      <c r="A3" s="3" t="s">
        <v>58</v>
      </c>
      <c r="B3" s="138" t="str">
        <f>'Summary and sign-off'!B3:F3</f>
        <v>Caroline Flora</v>
      </c>
      <c r="C3" s="138"/>
      <c r="D3" s="138"/>
      <c r="E3" s="138"/>
      <c r="F3" s="17"/>
    </row>
    <row r="4" spans="1:6" ht="21" customHeight="1" x14ac:dyDescent="0.2">
      <c r="A4" s="3" t="s">
        <v>59</v>
      </c>
      <c r="B4" s="138">
        <f>'Summary and sign-off'!B4:F4</f>
        <v>44764</v>
      </c>
      <c r="C4" s="138"/>
      <c r="D4" s="138"/>
      <c r="E4" s="138"/>
      <c r="F4" s="17"/>
    </row>
    <row r="5" spans="1:6" ht="21" customHeight="1" x14ac:dyDescent="0.2">
      <c r="A5" s="3" t="s">
        <v>60</v>
      </c>
      <c r="B5" s="138">
        <f>'Summary and sign-off'!B5:F5</f>
        <v>45107</v>
      </c>
      <c r="C5" s="138"/>
      <c r="D5" s="138"/>
      <c r="E5" s="138"/>
      <c r="F5" s="17"/>
    </row>
    <row r="6" spans="1:6" ht="21" customHeight="1" x14ac:dyDescent="0.2">
      <c r="A6" s="3" t="s">
        <v>61</v>
      </c>
      <c r="B6" s="130" t="s">
        <v>28</v>
      </c>
      <c r="C6" s="130"/>
      <c r="D6" s="130"/>
      <c r="E6" s="130"/>
      <c r="F6" s="17"/>
    </row>
    <row r="7" spans="1:6" ht="21" customHeight="1" x14ac:dyDescent="0.2">
      <c r="A7" s="3" t="s">
        <v>7</v>
      </c>
      <c r="B7" s="130" t="s">
        <v>30</v>
      </c>
      <c r="C7" s="130"/>
      <c r="D7" s="130"/>
      <c r="E7" s="130"/>
      <c r="F7" s="17"/>
    </row>
    <row r="8" spans="1:6" ht="36" customHeight="1" x14ac:dyDescent="0.2">
      <c r="A8" s="142" t="s">
        <v>62</v>
      </c>
      <c r="B8" s="143"/>
      <c r="C8" s="143"/>
      <c r="D8" s="143"/>
      <c r="E8" s="143"/>
      <c r="F8" s="19"/>
    </row>
    <row r="9" spans="1:6" ht="36" customHeight="1" x14ac:dyDescent="0.2">
      <c r="A9" s="144" t="s">
        <v>63</v>
      </c>
      <c r="B9" s="145"/>
      <c r="C9" s="145"/>
      <c r="D9" s="145"/>
      <c r="E9" s="145"/>
      <c r="F9" s="19"/>
    </row>
    <row r="10" spans="1:6" ht="24.75" customHeight="1" x14ac:dyDescent="0.2">
      <c r="A10" s="141" t="s">
        <v>64</v>
      </c>
      <c r="B10" s="146"/>
      <c r="C10" s="141"/>
      <c r="D10" s="141"/>
      <c r="E10" s="141"/>
      <c r="F10" s="29"/>
    </row>
    <row r="11" spans="1:6" ht="28.5" customHeight="1" x14ac:dyDescent="0.2">
      <c r="A11" s="24" t="s">
        <v>65</v>
      </c>
      <c r="B11" s="24" t="s">
        <v>66</v>
      </c>
      <c r="C11" s="24" t="s">
        <v>67</v>
      </c>
      <c r="D11" s="24" t="s">
        <v>68</v>
      </c>
      <c r="E11" s="24" t="s">
        <v>69</v>
      </c>
      <c r="F11" s="30"/>
    </row>
    <row r="12" spans="1:6" s="2" customFormat="1" ht="165.75" customHeight="1" x14ac:dyDescent="0.2">
      <c r="A12" s="117" t="s">
        <v>106</v>
      </c>
      <c r="B12" s="101"/>
      <c r="C12" s="103" t="s">
        <v>169</v>
      </c>
      <c r="D12" s="103"/>
      <c r="E12" s="103"/>
      <c r="F12" s="1"/>
    </row>
    <row r="13" spans="1:6" s="2" customFormat="1" ht="38.25" x14ac:dyDescent="0.2">
      <c r="A13" s="116" t="s">
        <v>106</v>
      </c>
      <c r="B13" s="101">
        <v>6525.0600000000013</v>
      </c>
      <c r="C13" s="128" t="s">
        <v>188</v>
      </c>
      <c r="D13" s="102" t="s">
        <v>137</v>
      </c>
      <c r="E13" s="103"/>
      <c r="F13" s="1"/>
    </row>
    <row r="14" spans="1:6" s="115" customFormat="1" ht="25.5" customHeight="1" x14ac:dyDescent="0.2">
      <c r="A14" s="100">
        <v>44837</v>
      </c>
      <c r="B14" s="101">
        <v>550</v>
      </c>
      <c r="C14" s="135" t="s">
        <v>186</v>
      </c>
      <c r="D14" s="103" t="s">
        <v>109</v>
      </c>
      <c r="E14" s="103" t="s">
        <v>124</v>
      </c>
    </row>
    <row r="15" spans="1:6" s="2" customFormat="1" x14ac:dyDescent="0.2">
      <c r="A15" s="100">
        <v>45204</v>
      </c>
      <c r="B15" s="101">
        <v>650</v>
      </c>
      <c r="C15" s="136"/>
      <c r="D15" s="103" t="s">
        <v>170</v>
      </c>
      <c r="E15" s="103" t="s">
        <v>122</v>
      </c>
      <c r="F15" s="1"/>
    </row>
    <row r="16" spans="1:6" s="2" customFormat="1" x14ac:dyDescent="0.2">
      <c r="A16" s="100">
        <v>45208</v>
      </c>
      <c r="B16" s="101">
        <v>1140</v>
      </c>
      <c r="C16" s="137"/>
      <c r="D16" s="103" t="s">
        <v>121</v>
      </c>
      <c r="E16" s="103" t="s">
        <v>123</v>
      </c>
      <c r="F16" s="1"/>
    </row>
    <row r="17" spans="1:7" s="2" customFormat="1" x14ac:dyDescent="0.2">
      <c r="A17" s="100"/>
      <c r="B17" s="101"/>
      <c r="C17" s="102"/>
      <c r="D17" s="103"/>
      <c r="E17" s="103"/>
      <c r="F17" s="1"/>
    </row>
    <row r="18" spans="1:7" s="2" customFormat="1" ht="25.5" customHeight="1" x14ac:dyDescent="0.2">
      <c r="A18" s="116" t="s">
        <v>126</v>
      </c>
      <c r="B18" s="101">
        <v>1042.4000000000001</v>
      </c>
      <c r="C18" s="135" t="s">
        <v>168</v>
      </c>
      <c r="D18" s="103" t="s">
        <v>171</v>
      </c>
      <c r="E18" s="103" t="s">
        <v>113</v>
      </c>
      <c r="F18" s="1"/>
    </row>
    <row r="19" spans="1:7" s="2" customFormat="1" x14ac:dyDescent="0.2">
      <c r="A19" s="116" t="s">
        <v>125</v>
      </c>
      <c r="B19" s="101">
        <v>750</v>
      </c>
      <c r="C19" s="136"/>
      <c r="D19" s="103" t="s">
        <v>172</v>
      </c>
      <c r="E19" s="103" t="s">
        <v>114</v>
      </c>
      <c r="F19" s="1"/>
    </row>
    <row r="20" spans="1:7" s="2" customFormat="1" x14ac:dyDescent="0.2">
      <c r="A20" s="116" t="s">
        <v>127</v>
      </c>
      <c r="B20" s="101">
        <v>2588.5100000000002</v>
      </c>
      <c r="C20" s="136"/>
      <c r="D20" s="103" t="s">
        <v>189</v>
      </c>
      <c r="E20" s="103" t="s">
        <v>115</v>
      </c>
      <c r="F20" s="1"/>
    </row>
    <row r="21" spans="1:7" s="2" customFormat="1" x14ac:dyDescent="0.2">
      <c r="A21" s="116" t="s">
        <v>128</v>
      </c>
      <c r="B21" s="101">
        <v>1043.0999999999999</v>
      </c>
      <c r="C21" s="137"/>
      <c r="D21" s="103" t="s">
        <v>173</v>
      </c>
      <c r="E21" s="103" t="s">
        <v>112</v>
      </c>
      <c r="F21" s="1"/>
    </row>
    <row r="22" spans="1:7" s="2" customFormat="1" ht="12.75" customHeight="1" x14ac:dyDescent="0.2">
      <c r="A22" s="116">
        <v>44846</v>
      </c>
      <c r="B22" s="101">
        <v>289.72000000000003</v>
      </c>
      <c r="C22" s="135" t="s">
        <v>185</v>
      </c>
      <c r="D22" s="103" t="s">
        <v>174</v>
      </c>
      <c r="E22" s="103" t="s">
        <v>117</v>
      </c>
      <c r="F22" s="1"/>
    </row>
    <row r="23" spans="1:7" s="2" customFormat="1" x14ac:dyDescent="0.2">
      <c r="A23" s="100">
        <v>44847</v>
      </c>
      <c r="B23" s="101">
        <v>193.99</v>
      </c>
      <c r="C23" s="137"/>
      <c r="D23" s="103" t="s">
        <v>175</v>
      </c>
      <c r="E23" s="103" t="s">
        <v>114</v>
      </c>
      <c r="F23" s="1"/>
    </row>
    <row r="24" spans="1:7" s="2" customFormat="1" x14ac:dyDescent="0.2">
      <c r="A24" s="100"/>
      <c r="B24" s="101"/>
      <c r="C24" s="102"/>
      <c r="D24" s="103"/>
      <c r="E24" s="103"/>
      <c r="F24" s="1"/>
    </row>
    <row r="25" spans="1:7" s="2" customFormat="1" x14ac:dyDescent="0.2">
      <c r="A25" s="104">
        <v>44834</v>
      </c>
      <c r="B25" s="101">
        <v>45.44</v>
      </c>
      <c r="C25" s="102"/>
      <c r="D25" s="103" t="s">
        <v>130</v>
      </c>
      <c r="E25" s="103" t="s">
        <v>113</v>
      </c>
      <c r="F25" s="113"/>
    </row>
    <row r="26" spans="1:7" s="2" customFormat="1" x14ac:dyDescent="0.2">
      <c r="A26" s="104">
        <v>44837</v>
      </c>
      <c r="B26" s="101">
        <v>30.3</v>
      </c>
      <c r="C26" s="102"/>
      <c r="D26" s="103" t="s">
        <v>119</v>
      </c>
      <c r="E26" s="103" t="s">
        <v>113</v>
      </c>
      <c r="F26" s="113"/>
    </row>
    <row r="27" spans="1:7" s="2" customFormat="1" x14ac:dyDescent="0.2">
      <c r="A27" s="104">
        <v>44838</v>
      </c>
      <c r="B27" s="101">
        <v>28.31</v>
      </c>
      <c r="C27" s="102"/>
      <c r="D27" s="103" t="s">
        <v>131</v>
      </c>
      <c r="E27" s="103" t="s">
        <v>114</v>
      </c>
      <c r="F27" s="113"/>
    </row>
    <row r="28" spans="1:7" s="2" customFormat="1" x14ac:dyDescent="0.2">
      <c r="A28" s="104">
        <v>44839</v>
      </c>
      <c r="B28" s="101">
        <v>37.32</v>
      </c>
      <c r="C28" s="102"/>
      <c r="D28" s="103" t="s">
        <v>119</v>
      </c>
      <c r="E28" s="103" t="s">
        <v>114</v>
      </c>
      <c r="F28" s="113"/>
    </row>
    <row r="29" spans="1:7" s="2" customFormat="1" x14ac:dyDescent="0.2">
      <c r="A29" s="104">
        <v>44840</v>
      </c>
      <c r="B29" s="101">
        <v>91.19</v>
      </c>
      <c r="C29" s="102"/>
      <c r="D29" s="103" t="s">
        <v>162</v>
      </c>
      <c r="E29" s="103" t="s">
        <v>115</v>
      </c>
      <c r="F29" s="113"/>
      <c r="G29" s="112" t="s">
        <v>111</v>
      </c>
    </row>
    <row r="30" spans="1:7" s="2" customFormat="1" x14ac:dyDescent="0.2">
      <c r="A30" s="104">
        <v>44840</v>
      </c>
      <c r="B30" s="101">
        <v>26.73</v>
      </c>
      <c r="C30" s="102"/>
      <c r="D30" s="103" t="s">
        <v>132</v>
      </c>
      <c r="E30" s="103" t="s">
        <v>115</v>
      </c>
      <c r="F30" s="113"/>
    </row>
    <row r="31" spans="1:7" s="2" customFormat="1" x14ac:dyDescent="0.2">
      <c r="A31" s="104">
        <v>44841</v>
      </c>
      <c r="B31" s="101">
        <v>29.07</v>
      </c>
      <c r="C31" s="102"/>
      <c r="D31" s="103" t="s">
        <v>132</v>
      </c>
      <c r="E31" s="103" t="s">
        <v>115</v>
      </c>
      <c r="F31" s="113"/>
    </row>
    <row r="32" spans="1:7" s="2" customFormat="1" x14ac:dyDescent="0.2">
      <c r="A32" s="104">
        <v>44841</v>
      </c>
      <c r="B32" s="101">
        <v>97.78</v>
      </c>
      <c r="C32" s="102"/>
      <c r="D32" s="103" t="s">
        <v>161</v>
      </c>
      <c r="E32" s="103" t="s">
        <v>115</v>
      </c>
      <c r="F32" s="113"/>
      <c r="G32" s="112" t="s">
        <v>111</v>
      </c>
    </row>
    <row r="33" spans="1:7" s="2" customFormat="1" x14ac:dyDescent="0.2">
      <c r="A33" s="104">
        <v>44841</v>
      </c>
      <c r="B33" s="101">
        <v>6.76</v>
      </c>
      <c r="C33" s="102"/>
      <c r="D33" s="103" t="s">
        <v>162</v>
      </c>
      <c r="E33" s="103" t="s">
        <v>115</v>
      </c>
      <c r="F33" s="113"/>
    </row>
    <row r="34" spans="1:7" s="2" customFormat="1" x14ac:dyDescent="0.2">
      <c r="A34" s="104">
        <v>44841</v>
      </c>
      <c r="B34" s="101">
        <v>32.54</v>
      </c>
      <c r="C34" s="102"/>
      <c r="D34" s="103" t="s">
        <v>119</v>
      </c>
      <c r="E34" s="103" t="s">
        <v>115</v>
      </c>
      <c r="F34" s="113"/>
    </row>
    <row r="35" spans="1:7" s="2" customFormat="1" x14ac:dyDescent="0.2">
      <c r="A35" s="104">
        <v>44842</v>
      </c>
      <c r="B35" s="101">
        <v>52.48</v>
      </c>
      <c r="C35" s="102"/>
      <c r="D35" s="103" t="s">
        <v>119</v>
      </c>
      <c r="E35" s="103" t="s">
        <v>115</v>
      </c>
      <c r="F35" s="113"/>
    </row>
    <row r="36" spans="1:7" s="2" customFormat="1" x14ac:dyDescent="0.2">
      <c r="A36" s="100">
        <v>44844</v>
      </c>
      <c r="B36" s="101">
        <v>177.84</v>
      </c>
      <c r="C36" s="102"/>
      <c r="D36" s="103" t="s">
        <v>162</v>
      </c>
      <c r="E36" s="103" t="s">
        <v>112</v>
      </c>
      <c r="F36" s="113"/>
    </row>
    <row r="37" spans="1:7" s="2" customFormat="1" x14ac:dyDescent="0.2">
      <c r="A37" s="104">
        <v>44844</v>
      </c>
      <c r="B37" s="101">
        <v>32.909999999999997</v>
      </c>
      <c r="C37" s="102"/>
      <c r="D37" s="103" t="s">
        <v>119</v>
      </c>
      <c r="E37" s="103" t="s">
        <v>112</v>
      </c>
      <c r="F37" s="113"/>
    </row>
    <row r="38" spans="1:7" s="2" customFormat="1" x14ac:dyDescent="0.2">
      <c r="A38" s="104">
        <v>44844</v>
      </c>
      <c r="B38" s="101">
        <v>130.29</v>
      </c>
      <c r="C38" s="102"/>
      <c r="D38" s="103" t="s">
        <v>162</v>
      </c>
      <c r="E38" s="103" t="s">
        <v>112</v>
      </c>
      <c r="F38" s="113"/>
      <c r="G38" s="112" t="s">
        <v>111</v>
      </c>
    </row>
    <row r="39" spans="1:7" s="2" customFormat="1" x14ac:dyDescent="0.2">
      <c r="A39" s="104">
        <v>44845</v>
      </c>
      <c r="B39" s="101">
        <v>35.659999999999997</v>
      </c>
      <c r="C39" s="102"/>
      <c r="D39" s="103" t="s">
        <v>119</v>
      </c>
      <c r="E39" s="103" t="s">
        <v>112</v>
      </c>
      <c r="F39" s="113"/>
    </row>
    <row r="40" spans="1:7" s="2" customFormat="1" x14ac:dyDescent="0.2">
      <c r="A40" s="104">
        <v>44846</v>
      </c>
      <c r="B40" s="101">
        <v>16.29</v>
      </c>
      <c r="C40" s="102"/>
      <c r="D40" s="103" t="s">
        <v>119</v>
      </c>
      <c r="E40" s="103" t="s">
        <v>116</v>
      </c>
      <c r="F40" s="113"/>
    </row>
    <row r="41" spans="1:7" s="2" customFormat="1" x14ac:dyDescent="0.2">
      <c r="A41" s="104">
        <v>44845</v>
      </c>
      <c r="B41" s="101">
        <v>72.42</v>
      </c>
      <c r="C41" s="102"/>
      <c r="D41" s="103" t="s">
        <v>134</v>
      </c>
      <c r="E41" s="103" t="s">
        <v>117</v>
      </c>
      <c r="F41" s="114"/>
    </row>
    <row r="42" spans="1:7" s="2" customFormat="1" x14ac:dyDescent="0.2">
      <c r="A42" s="104">
        <v>44846</v>
      </c>
      <c r="B42" s="101">
        <v>20.2</v>
      </c>
      <c r="C42" s="102"/>
      <c r="D42" s="103" t="s">
        <v>135</v>
      </c>
      <c r="E42" s="103" t="s">
        <v>117</v>
      </c>
      <c r="F42" s="114"/>
    </row>
    <row r="43" spans="1:7" s="2" customFormat="1" x14ac:dyDescent="0.2">
      <c r="A43" s="104">
        <v>44846</v>
      </c>
      <c r="B43" s="101">
        <v>16.920000000000002</v>
      </c>
      <c r="C43" s="102"/>
      <c r="D43" s="103" t="s">
        <v>119</v>
      </c>
      <c r="E43" s="103" t="s">
        <v>117</v>
      </c>
      <c r="F43" s="114"/>
    </row>
    <row r="44" spans="1:7" s="2" customFormat="1" x14ac:dyDescent="0.2">
      <c r="A44" s="104">
        <v>44846</v>
      </c>
      <c r="B44" s="101">
        <v>72.510000000000005</v>
      </c>
      <c r="C44" s="102"/>
      <c r="D44" s="103" t="s">
        <v>119</v>
      </c>
      <c r="E44" s="103" t="s">
        <v>117</v>
      </c>
      <c r="F44" s="114"/>
    </row>
    <row r="45" spans="1:7" s="2" customFormat="1" x14ac:dyDescent="0.2">
      <c r="A45" s="104">
        <v>45213</v>
      </c>
      <c r="B45" s="101">
        <v>42.14</v>
      </c>
      <c r="C45" s="102"/>
      <c r="D45" s="103" t="s">
        <v>136</v>
      </c>
      <c r="E45" s="103" t="s">
        <v>114</v>
      </c>
      <c r="F45" s="114"/>
    </row>
    <row r="46" spans="1:7" s="2" customFormat="1" x14ac:dyDescent="0.2">
      <c r="A46" s="104">
        <v>45213</v>
      </c>
      <c r="B46" s="101">
        <v>38.090000000000003</v>
      </c>
      <c r="C46" s="102"/>
      <c r="D46" s="103" t="s">
        <v>136</v>
      </c>
      <c r="E46" s="103" t="s">
        <v>114</v>
      </c>
      <c r="F46" s="114"/>
    </row>
    <row r="47" spans="1:7" s="2" customFormat="1" x14ac:dyDescent="0.2">
      <c r="A47" s="104">
        <v>44848</v>
      </c>
      <c r="B47" s="101">
        <v>50.86</v>
      </c>
      <c r="C47" s="102"/>
      <c r="D47" s="103" t="s">
        <v>133</v>
      </c>
      <c r="E47" s="103" t="s">
        <v>114</v>
      </c>
      <c r="F47" s="114"/>
    </row>
    <row r="48" spans="1:7" s="2" customFormat="1" x14ac:dyDescent="0.2">
      <c r="A48" s="116" t="s">
        <v>106</v>
      </c>
      <c r="B48" s="101">
        <v>150</v>
      </c>
      <c r="C48" s="102"/>
      <c r="D48" s="103" t="s">
        <v>180</v>
      </c>
      <c r="E48" s="103" t="s">
        <v>118</v>
      </c>
      <c r="F48" s="1"/>
    </row>
    <row r="49" spans="1:6" s="2" customFormat="1" x14ac:dyDescent="0.2">
      <c r="A49" s="116" t="s">
        <v>106</v>
      </c>
      <c r="B49" s="101">
        <v>90.434782608695656</v>
      </c>
      <c r="C49" s="102"/>
      <c r="D49" s="103" t="s">
        <v>110</v>
      </c>
      <c r="E49" s="103" t="s">
        <v>118</v>
      </c>
      <c r="F49" s="1"/>
    </row>
    <row r="50" spans="1:6" s="2" customFormat="1" ht="3" customHeight="1" x14ac:dyDescent="0.2">
      <c r="A50" s="104"/>
      <c r="B50" s="101"/>
      <c r="C50" s="102"/>
      <c r="D50" s="103"/>
      <c r="E50" s="103"/>
      <c r="F50" s="1"/>
    </row>
    <row r="51" spans="1:6" s="2" customFormat="1" x14ac:dyDescent="0.2">
      <c r="A51" s="87"/>
      <c r="B51" s="88"/>
      <c r="C51" s="89"/>
      <c r="D51" s="89"/>
      <c r="E51" s="90"/>
      <c r="F51" s="1"/>
    </row>
    <row r="52" spans="1:6" x14ac:dyDescent="0.2">
      <c r="A52" s="55" t="s">
        <v>70</v>
      </c>
      <c r="B52" s="56">
        <f>SUM(B12:B51)</f>
        <v>16197.2647826087</v>
      </c>
      <c r="C52" s="111" t="str">
        <f>IF(SUBTOTAL(3,B12:B51)=SUBTOTAL(103,B12:B51),'Summary and sign-off'!$A$48,'Summary and sign-off'!$A$49)</f>
        <v>Check - there are no hidden rows with data</v>
      </c>
      <c r="D52" s="139" t="str">
        <f>IF('Summary and sign-off'!F55='Summary and sign-off'!F54,'Summary and sign-off'!A51,'Summary and sign-off'!A50)</f>
        <v>Check - each entry provides sufficient information</v>
      </c>
      <c r="E52" s="139"/>
      <c r="F52" s="17"/>
    </row>
    <row r="53" spans="1:6" ht="10.5" customHeight="1" x14ac:dyDescent="0.2">
      <c r="A53" s="17"/>
      <c r="B53" s="19"/>
      <c r="C53" s="17"/>
      <c r="D53" s="17"/>
      <c r="E53" s="17"/>
      <c r="F53" s="17"/>
    </row>
    <row r="54" spans="1:6" ht="24.75" customHeight="1" x14ac:dyDescent="0.2">
      <c r="A54" s="141" t="s">
        <v>71</v>
      </c>
      <c r="B54" s="141"/>
      <c r="C54" s="141"/>
      <c r="D54" s="141"/>
      <c r="E54" s="141"/>
      <c r="F54" s="29"/>
    </row>
    <row r="55" spans="1:6" ht="32.450000000000003" customHeight="1" x14ac:dyDescent="0.2">
      <c r="A55" s="24" t="s">
        <v>65</v>
      </c>
      <c r="B55" s="24" t="s">
        <v>14</v>
      </c>
      <c r="C55" s="24" t="s">
        <v>72</v>
      </c>
      <c r="D55" s="24" t="s">
        <v>68</v>
      </c>
      <c r="E55" s="24" t="s">
        <v>69</v>
      </c>
      <c r="F55" s="30"/>
    </row>
    <row r="56" spans="1:6" s="2" customFormat="1" ht="38.25" customHeight="1" x14ac:dyDescent="0.2">
      <c r="A56" s="116" t="s">
        <v>129</v>
      </c>
      <c r="B56" s="101">
        <v>645.23</v>
      </c>
      <c r="C56" s="135" t="s">
        <v>176</v>
      </c>
      <c r="D56" s="102" t="s">
        <v>107</v>
      </c>
      <c r="E56" s="103" t="s">
        <v>138</v>
      </c>
      <c r="F56" s="1"/>
    </row>
    <row r="57" spans="1:6" s="2" customFormat="1" x14ac:dyDescent="0.2">
      <c r="A57" s="100">
        <v>44797</v>
      </c>
      <c r="B57" s="101">
        <v>279</v>
      </c>
      <c r="C57" s="136"/>
      <c r="D57" s="102" t="s">
        <v>177</v>
      </c>
      <c r="E57" s="103" t="s">
        <v>138</v>
      </c>
      <c r="F57" s="1"/>
    </row>
    <row r="58" spans="1:6" s="2" customFormat="1" x14ac:dyDescent="0.2">
      <c r="A58" s="100">
        <v>44797</v>
      </c>
      <c r="B58" s="101">
        <v>11.7</v>
      </c>
      <c r="C58" s="136"/>
      <c r="D58" s="102" t="s">
        <v>165</v>
      </c>
      <c r="E58" s="103" t="s">
        <v>138</v>
      </c>
      <c r="F58" s="1"/>
    </row>
    <row r="59" spans="1:6" s="2" customFormat="1" x14ac:dyDescent="0.2">
      <c r="A59" s="100">
        <v>44797</v>
      </c>
      <c r="B59" s="101">
        <v>6.65</v>
      </c>
      <c r="C59" s="136"/>
      <c r="D59" s="102" t="s">
        <v>165</v>
      </c>
      <c r="E59" s="103" t="s">
        <v>138</v>
      </c>
      <c r="F59" s="1"/>
    </row>
    <row r="60" spans="1:6" s="2" customFormat="1" x14ac:dyDescent="0.2">
      <c r="A60" s="100">
        <v>44798</v>
      </c>
      <c r="B60" s="101">
        <v>47.86</v>
      </c>
      <c r="C60" s="136"/>
      <c r="D60" s="102" t="s">
        <v>142</v>
      </c>
      <c r="E60" s="103" t="s">
        <v>138</v>
      </c>
      <c r="F60" s="1"/>
    </row>
    <row r="61" spans="1:6" s="2" customFormat="1" x14ac:dyDescent="0.2">
      <c r="A61" s="100">
        <v>44798</v>
      </c>
      <c r="B61" s="101">
        <v>55.65</v>
      </c>
      <c r="C61" s="137"/>
      <c r="D61" s="102" t="s">
        <v>140</v>
      </c>
      <c r="E61" s="103" t="s">
        <v>141</v>
      </c>
      <c r="F61" s="1"/>
    </row>
    <row r="62" spans="1:6" s="2" customFormat="1" ht="6.75" customHeight="1" thickBot="1" x14ac:dyDescent="0.25">
      <c r="A62" s="122"/>
      <c r="B62" s="123"/>
      <c r="C62" s="124"/>
      <c r="D62" s="124"/>
      <c r="E62" s="125"/>
      <c r="F62" s="1"/>
    </row>
    <row r="63" spans="1:6" s="2" customFormat="1" ht="76.5" customHeight="1" x14ac:dyDescent="0.2">
      <c r="A63" s="118" t="s">
        <v>139</v>
      </c>
      <c r="B63" s="119">
        <v>320</v>
      </c>
      <c r="C63" s="147" t="s">
        <v>181</v>
      </c>
      <c r="D63" s="120" t="s">
        <v>107</v>
      </c>
      <c r="E63" s="121" t="s">
        <v>138</v>
      </c>
      <c r="F63" s="1"/>
    </row>
    <row r="64" spans="1:6" s="2" customFormat="1" x14ac:dyDescent="0.2">
      <c r="A64" s="100">
        <v>44864</v>
      </c>
      <c r="B64" s="101">
        <v>320</v>
      </c>
      <c r="C64" s="136"/>
      <c r="D64" s="102" t="s">
        <v>177</v>
      </c>
      <c r="E64" s="103" t="s">
        <v>138</v>
      </c>
      <c r="F64" s="1"/>
    </row>
    <row r="65" spans="1:10" s="2" customFormat="1" x14ac:dyDescent="0.2">
      <c r="A65" s="100">
        <v>44864</v>
      </c>
      <c r="B65" s="101">
        <v>45.252173913043478</v>
      </c>
      <c r="C65" s="136"/>
      <c r="D65" s="102" t="s">
        <v>140</v>
      </c>
      <c r="E65" s="103" t="s">
        <v>144</v>
      </c>
      <c r="F65" s="1"/>
    </row>
    <row r="66" spans="1:10" s="2" customFormat="1" x14ac:dyDescent="0.2">
      <c r="A66" s="100">
        <v>44864</v>
      </c>
      <c r="B66" s="101">
        <v>45.252173913043478</v>
      </c>
      <c r="C66" s="136"/>
      <c r="D66" s="102" t="s">
        <v>143</v>
      </c>
      <c r="E66" s="103" t="s">
        <v>138</v>
      </c>
      <c r="F66" s="1"/>
    </row>
    <row r="67" spans="1:10" s="2" customFormat="1" ht="15" customHeight="1" x14ac:dyDescent="0.2">
      <c r="A67" s="100">
        <v>44866</v>
      </c>
      <c r="B67" s="101">
        <v>54.026086956521745</v>
      </c>
      <c r="C67" s="137"/>
      <c r="D67" s="102" t="s">
        <v>108</v>
      </c>
      <c r="E67" s="103" t="s">
        <v>138</v>
      </c>
      <c r="F67" s="1"/>
    </row>
    <row r="68" spans="1:10" s="2" customFormat="1" x14ac:dyDescent="0.2">
      <c r="A68" s="100"/>
      <c r="B68" s="101"/>
      <c r="C68" s="102"/>
      <c r="D68" s="102"/>
      <c r="E68" s="103"/>
      <c r="F68" s="1"/>
    </row>
    <row r="69" spans="1:10" s="2" customFormat="1" ht="3" customHeight="1" x14ac:dyDescent="0.2">
      <c r="A69" s="91"/>
      <c r="B69" s="92"/>
      <c r="C69" s="93"/>
      <c r="D69" s="93"/>
      <c r="E69" s="94"/>
      <c r="F69" s="1"/>
    </row>
    <row r="70" spans="1:10" x14ac:dyDescent="0.2">
      <c r="A70" s="55" t="s">
        <v>73</v>
      </c>
      <c r="B70" s="56">
        <f>SUM(B56:B69)</f>
        <v>1830.6204347826088</v>
      </c>
      <c r="C70" s="111" t="str">
        <f>IF(SUBTOTAL(3,B56:B69)=SUBTOTAL(103,B56:B69),'Summary and sign-off'!$A$48,'Summary and sign-off'!$A$49)</f>
        <v>Check - there are no hidden rows with data</v>
      </c>
      <c r="D70" s="139" t="str">
        <f>IF('Summary and sign-off'!F56='Summary and sign-off'!F54,'Summary and sign-off'!A51,'Summary and sign-off'!A50)</f>
        <v>Check - each entry provides sufficient information</v>
      </c>
      <c r="E70" s="139"/>
      <c r="F70" s="17"/>
    </row>
    <row r="71" spans="1:10" ht="10.5" customHeight="1" x14ac:dyDescent="0.2">
      <c r="A71" s="17"/>
      <c r="B71" s="19"/>
      <c r="C71" s="17"/>
      <c r="D71" s="17"/>
      <c r="E71" s="17"/>
      <c r="F71" s="17"/>
    </row>
    <row r="72" spans="1:10" ht="24.75" customHeight="1" x14ac:dyDescent="0.2">
      <c r="A72" s="141" t="s">
        <v>74</v>
      </c>
      <c r="B72" s="141"/>
      <c r="C72" s="141"/>
      <c r="D72" s="141"/>
      <c r="E72" s="141"/>
      <c r="F72" s="17"/>
    </row>
    <row r="73" spans="1:10" ht="27" customHeight="1" x14ac:dyDescent="0.2">
      <c r="A73" s="24" t="s">
        <v>65</v>
      </c>
      <c r="B73" s="24" t="s">
        <v>14</v>
      </c>
      <c r="C73" s="24" t="s">
        <v>75</v>
      </c>
      <c r="D73" s="24" t="s">
        <v>76</v>
      </c>
      <c r="E73" s="24" t="s">
        <v>69</v>
      </c>
      <c r="F73" s="28"/>
    </row>
    <row r="74" spans="1:10" s="2" customFormat="1" x14ac:dyDescent="0.2">
      <c r="A74" s="100">
        <v>44914</v>
      </c>
      <c r="B74" s="101">
        <v>8.4956521739130419</v>
      </c>
      <c r="C74" s="102" t="s">
        <v>182</v>
      </c>
      <c r="D74" s="102" t="s">
        <v>120</v>
      </c>
      <c r="E74" s="103" t="s">
        <v>144</v>
      </c>
      <c r="F74" s="1"/>
    </row>
    <row r="75" spans="1:10" s="2" customFormat="1" x14ac:dyDescent="0.2">
      <c r="A75" s="100">
        <v>45009</v>
      </c>
      <c r="B75" s="101">
        <v>6.3478260869565215</v>
      </c>
      <c r="C75" s="102" t="s">
        <v>148</v>
      </c>
      <c r="D75" s="102" t="s">
        <v>147</v>
      </c>
      <c r="E75" s="103" t="s">
        <v>144</v>
      </c>
      <c r="G75" s="2" t="s">
        <v>105</v>
      </c>
      <c r="H75" s="126">
        <v>-9.77</v>
      </c>
      <c r="I75" s="2" t="s">
        <v>145</v>
      </c>
      <c r="J75" s="2" t="s">
        <v>146</v>
      </c>
    </row>
    <row r="76" spans="1:10" s="2" customFormat="1" x14ac:dyDescent="0.2">
      <c r="A76" s="100">
        <v>45009</v>
      </c>
      <c r="B76" s="101">
        <v>10.278260869565218</v>
      </c>
      <c r="C76" s="102" t="s">
        <v>149</v>
      </c>
      <c r="D76" s="102" t="s">
        <v>147</v>
      </c>
      <c r="E76" s="103" t="s">
        <v>144</v>
      </c>
      <c r="F76" s="1"/>
    </row>
    <row r="77" spans="1:10" s="2" customFormat="1" x14ac:dyDescent="0.2">
      <c r="A77" s="100">
        <v>45048</v>
      </c>
      <c r="B77" s="101">
        <v>7.713043478260869</v>
      </c>
      <c r="C77" s="102" t="s">
        <v>150</v>
      </c>
      <c r="D77" s="102" t="s">
        <v>120</v>
      </c>
      <c r="E77" s="103" t="s">
        <v>144</v>
      </c>
      <c r="F77" s="1"/>
    </row>
    <row r="78" spans="1:10" s="2" customFormat="1" x14ac:dyDescent="0.2">
      <c r="A78" s="100">
        <v>45049</v>
      </c>
      <c r="B78" s="101">
        <v>7.4695652173913052</v>
      </c>
      <c r="C78" s="102" t="s">
        <v>151</v>
      </c>
      <c r="D78" s="102" t="s">
        <v>120</v>
      </c>
      <c r="E78" s="103" t="s">
        <v>144</v>
      </c>
      <c r="F78" s="1"/>
    </row>
    <row r="79" spans="1:10" s="2" customFormat="1" x14ac:dyDescent="0.2">
      <c r="A79" s="100"/>
      <c r="B79" s="101"/>
      <c r="C79" s="102"/>
      <c r="D79" s="102"/>
      <c r="E79" s="103"/>
      <c r="F79" s="1"/>
    </row>
    <row r="80" spans="1:10" s="2" customFormat="1" x14ac:dyDescent="0.2">
      <c r="A80" s="100"/>
      <c r="B80" s="101"/>
      <c r="C80" s="102"/>
      <c r="D80" s="102"/>
      <c r="E80" s="103"/>
      <c r="F80" s="1"/>
    </row>
    <row r="81" spans="1:6" s="2" customFormat="1" hidden="1" x14ac:dyDescent="0.2">
      <c r="A81" s="78"/>
      <c r="B81" s="79"/>
      <c r="C81" s="80"/>
      <c r="D81" s="80"/>
      <c r="E81" s="81"/>
      <c r="F81" s="1"/>
    </row>
    <row r="82" spans="1:6" ht="19.5" customHeight="1" x14ac:dyDescent="0.2">
      <c r="A82" s="55" t="s">
        <v>77</v>
      </c>
      <c r="B82" s="56">
        <f>SUM(B74:B81)</f>
        <v>40.304347826086961</v>
      </c>
      <c r="C82" s="111" t="str">
        <f>IF(SUBTOTAL(3,B74:B81)=SUBTOTAL(103,B74:B81),'Summary and sign-off'!$A$48,'Summary and sign-off'!$A$49)</f>
        <v>Check - there are no hidden rows with data</v>
      </c>
      <c r="D82" s="139" t="str">
        <f>IF('Summary and sign-off'!F57='Summary and sign-off'!F54,'Summary and sign-off'!A51,'Summary and sign-off'!A50)</f>
        <v>Check - each entry provides sufficient information</v>
      </c>
      <c r="E82" s="139"/>
      <c r="F82" s="17"/>
    </row>
    <row r="83" spans="1:6" ht="10.5" customHeight="1" x14ac:dyDescent="0.2">
      <c r="A83" s="17"/>
      <c r="B83" s="43"/>
      <c r="C83" s="19"/>
      <c r="D83" s="17"/>
      <c r="E83" s="17"/>
      <c r="F83" s="17"/>
    </row>
    <row r="84" spans="1:6" ht="34.5" customHeight="1" x14ac:dyDescent="0.2">
      <c r="A84" s="31" t="s">
        <v>78</v>
      </c>
      <c r="B84" s="44">
        <f>B52+B70+B82</f>
        <v>18068.189565217395</v>
      </c>
      <c r="C84" s="32"/>
      <c r="D84" s="32"/>
      <c r="E84" s="32"/>
      <c r="F84" s="17"/>
    </row>
    <row r="85" spans="1:6" x14ac:dyDescent="0.2">
      <c r="A85" s="17"/>
      <c r="B85" s="19"/>
      <c r="C85" s="17"/>
      <c r="D85" s="17"/>
      <c r="E85" s="17"/>
      <c r="F85" s="17"/>
    </row>
    <row r="86" spans="1:6" x14ac:dyDescent="0.2">
      <c r="A86" s="18"/>
      <c r="B86" s="19"/>
      <c r="C86" s="17"/>
      <c r="D86" s="17"/>
      <c r="E86" s="17"/>
      <c r="F86" s="17"/>
    </row>
    <row r="87" spans="1:6" ht="12.6" customHeight="1" x14ac:dyDescent="0.2">
      <c r="A87" s="20"/>
      <c r="F87" s="17"/>
    </row>
    <row r="88" spans="1:6" ht="12.95" customHeight="1" x14ac:dyDescent="0.2">
      <c r="A88" s="20"/>
      <c r="B88" s="17"/>
      <c r="D88" s="17"/>
      <c r="F88" s="17"/>
    </row>
    <row r="89" spans="1:6" x14ac:dyDescent="0.2">
      <c r="A89" s="20"/>
      <c r="F89" s="17"/>
    </row>
    <row r="90" spans="1:6" x14ac:dyDescent="0.2">
      <c r="A90" s="20"/>
      <c r="B90" s="19"/>
      <c r="C90" s="17"/>
      <c r="D90" s="17"/>
      <c r="E90" s="17"/>
      <c r="F90" s="17"/>
    </row>
    <row r="91" spans="1:6" ht="12.95" customHeight="1" x14ac:dyDescent="0.2">
      <c r="A91" s="20"/>
      <c r="B91" s="17"/>
      <c r="D91" s="17"/>
      <c r="F91" s="17"/>
    </row>
    <row r="92" spans="1:6" x14ac:dyDescent="0.2">
      <c r="A92" s="20"/>
      <c r="F92" s="17"/>
    </row>
    <row r="93" spans="1:6" x14ac:dyDescent="0.2">
      <c r="A93" s="20"/>
      <c r="B93" s="20"/>
      <c r="C93" s="20"/>
      <c r="D93" s="20"/>
      <c r="F93" s="17"/>
    </row>
    <row r="94" spans="1:6" x14ac:dyDescent="0.2">
      <c r="A94" s="26"/>
      <c r="B94" s="17"/>
      <c r="C94" s="17"/>
      <c r="D94" s="17"/>
      <c r="E94" s="17"/>
      <c r="F94" s="17"/>
    </row>
    <row r="95" spans="1:6" hidden="1" x14ac:dyDescent="0.2">
      <c r="A95" s="26"/>
      <c r="B95" s="17"/>
      <c r="C95" s="17"/>
      <c r="D95" s="17"/>
      <c r="E95" s="17"/>
      <c r="F95" s="17"/>
    </row>
    <row r="96" spans="1:6" x14ac:dyDescent="0.2"/>
    <row r="98" spans="1:6" x14ac:dyDescent="0.2"/>
    <row r="100" spans="1:6" ht="12.75" hidden="1" customHeight="1" x14ac:dyDescent="0.2"/>
    <row r="103" spans="1:6" hidden="1" x14ac:dyDescent="0.2">
      <c r="A103" s="26"/>
      <c r="B103" s="17"/>
      <c r="C103" s="17"/>
      <c r="D103" s="17"/>
      <c r="E103" s="17"/>
      <c r="F103" s="17"/>
    </row>
    <row r="104" spans="1:6" hidden="1" x14ac:dyDescent="0.2">
      <c r="A104" s="26"/>
      <c r="B104" s="17"/>
      <c r="C104" s="17"/>
      <c r="D104" s="17"/>
      <c r="E104" s="17"/>
      <c r="F104" s="17"/>
    </row>
    <row r="105" spans="1:6" hidden="1" x14ac:dyDescent="0.2">
      <c r="A105" s="26"/>
      <c r="B105" s="17"/>
      <c r="C105" s="17"/>
      <c r="D105" s="17"/>
      <c r="E105" s="17"/>
      <c r="F105" s="17"/>
    </row>
    <row r="106" spans="1:6" hidden="1" x14ac:dyDescent="0.2">
      <c r="A106" s="26"/>
      <c r="B106" s="17"/>
      <c r="C106" s="17"/>
      <c r="D106" s="17"/>
      <c r="E106" s="17"/>
      <c r="F106" s="17"/>
    </row>
    <row r="107" spans="1:6" hidden="1" x14ac:dyDescent="0.2">
      <c r="A107" s="26"/>
      <c r="B107" s="17"/>
      <c r="C107" s="17"/>
      <c r="D107" s="17"/>
      <c r="E107" s="17"/>
      <c r="F107" s="17"/>
    </row>
    <row r="108" spans="1:6" x14ac:dyDescent="0.2"/>
    <row r="109" spans="1:6" x14ac:dyDescent="0.2"/>
    <row r="110" spans="1:6" x14ac:dyDescent="0.2"/>
    <row r="111" spans="1:6" x14ac:dyDescent="0.2"/>
    <row r="112" spans="1:6"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sheetData>
  <sheetProtection sheet="1" formatCells="0" formatRows="0" insertColumns="0" insertRows="0" deleteRows="0"/>
  <mergeCells count="20">
    <mergeCell ref="A1:E1"/>
    <mergeCell ref="A54:E54"/>
    <mergeCell ref="A72:E72"/>
    <mergeCell ref="B2:E2"/>
    <mergeCell ref="B3:E3"/>
    <mergeCell ref="B4:E4"/>
    <mergeCell ref="A8:E8"/>
    <mergeCell ref="A9:E9"/>
    <mergeCell ref="B6:E6"/>
    <mergeCell ref="D52:E52"/>
    <mergeCell ref="D70:E70"/>
    <mergeCell ref="A10:E10"/>
    <mergeCell ref="C14:C16"/>
    <mergeCell ref="C22:C23"/>
    <mergeCell ref="C63:C67"/>
    <mergeCell ref="C56:C61"/>
    <mergeCell ref="C18:C21"/>
    <mergeCell ref="B7:E7"/>
    <mergeCell ref="B5:E5"/>
    <mergeCell ref="D82:E82"/>
  </mergeCells>
  <phoneticPr fontId="32" type="noConversion"/>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56 A68:A69 A12 A51 A81" xr:uid="{00000000-0002-0000-0200-000000000000}">
      <formula1>$B$4</formula1>
      <formula2>$B$5</formula2>
    </dataValidation>
    <dataValidation allowBlank="1" showInputMessage="1" showErrorMessage="1" prompt="Insert additional rows as needed:_x000a_- 'right click' on a row number (left of screen)_x000a_- select 'Insert' (this will insert a row above it)" sqref="A73 A55 A11" xr:uid="{00000000-0002-0000-02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3:A14 A17:A18 A20:A50 A67 A57:A64 A75:A80" xr:uid="{67A21C94-90C0-4AFE-B6AC-F64AD77E4F2B}">
      <formula1>$B$4</formula1>
      <formula2>$B$5</formula2>
    </dataValidation>
  </dataValidations>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Travel</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2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200-000003000000}">
          <x14:formula1>
            <xm:f>'Summary and sign-off'!$A$29:$A$30</xm:f>
          </x14:formula1>
          <xm:sqref>B7:E7</xm:sqref>
        </x14:dataValidation>
        <x14:dataValidation type="decimal" operator="greaterThan" allowBlank="1" showInputMessage="1" showErrorMessage="1" error="This cell must contain a dollar figure" xr:uid="{00000000-0002-0000-0200-000004000000}">
          <x14:formula1>
            <xm:f>'Summary and sign-off'!$A$47</xm:f>
          </x14:formula1>
          <xm:sqref>B51 B16:B24 B12:B14 F25:F39 B40:B49 B67:B69 B56:B64 B74:B81</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pageSetUpPr fitToPage="1"/>
  </sheetPr>
  <dimension ref="A1:J33"/>
  <sheetViews>
    <sheetView zoomScaleNormal="100" workbookViewId="0">
      <selection sqref="A1:E1"/>
    </sheetView>
  </sheetViews>
  <sheetFormatPr defaultColWidth="0" defaultRowHeight="12.75" zeroHeight="1" x14ac:dyDescent="0.2"/>
  <cols>
    <col min="1" max="1" width="35.7109375" customWidth="1"/>
    <col min="2" max="2" width="14.28515625" customWidth="1"/>
    <col min="3" max="3" width="71.42578125" customWidth="1"/>
    <col min="4" max="4" width="50" customWidth="1"/>
    <col min="5" max="5" width="21.42578125" customWidth="1"/>
    <col min="6" max="6" width="39.28515625" customWidth="1"/>
    <col min="7" max="10" width="9.140625" hidden="1" customWidth="1"/>
    <col min="11" max="13" width="0" hidden="1" customWidth="1"/>
  </cols>
  <sheetData>
    <row r="1" spans="1:6" ht="26.25" customHeight="1" x14ac:dyDescent="0.2">
      <c r="A1" s="140" t="s">
        <v>56</v>
      </c>
      <c r="B1" s="140"/>
      <c r="C1" s="140"/>
      <c r="D1" s="140"/>
      <c r="E1" s="140"/>
    </row>
    <row r="2" spans="1:6" ht="21" customHeight="1" x14ac:dyDescent="0.2">
      <c r="A2" s="3" t="s">
        <v>57</v>
      </c>
      <c r="B2" s="138" t="str">
        <f>'Summary and sign-off'!B2:F2</f>
        <v>Office of Film and Literature Classification</v>
      </c>
      <c r="C2" s="138"/>
      <c r="D2" s="138"/>
      <c r="E2" s="138"/>
    </row>
    <row r="3" spans="1:6" ht="31.5" x14ac:dyDescent="0.2">
      <c r="A3" s="3" t="s">
        <v>58</v>
      </c>
      <c r="B3" s="138" t="str">
        <f>'Summary and sign-off'!B3:F3</f>
        <v>Caroline Flora</v>
      </c>
      <c r="C3" s="138"/>
      <c r="D3" s="138"/>
      <c r="E3" s="138"/>
    </row>
    <row r="4" spans="1:6" ht="21" customHeight="1" x14ac:dyDescent="0.2">
      <c r="A4" s="3" t="s">
        <v>59</v>
      </c>
      <c r="B4" s="138">
        <f>'Summary and sign-off'!B4:F4</f>
        <v>44764</v>
      </c>
      <c r="C4" s="138"/>
      <c r="D4" s="138"/>
      <c r="E4" s="138"/>
    </row>
    <row r="5" spans="1:6" ht="21" customHeight="1" x14ac:dyDescent="0.2">
      <c r="A5" s="3" t="s">
        <v>60</v>
      </c>
      <c r="B5" s="138">
        <f>'Summary and sign-off'!B5:F5</f>
        <v>45107</v>
      </c>
      <c r="C5" s="138"/>
      <c r="D5" s="138"/>
      <c r="E5" s="138"/>
    </row>
    <row r="6" spans="1:6" ht="21" customHeight="1" x14ac:dyDescent="0.2">
      <c r="A6" s="3" t="s">
        <v>61</v>
      </c>
      <c r="B6" s="130" t="s">
        <v>28</v>
      </c>
      <c r="C6" s="130"/>
      <c r="D6" s="130"/>
      <c r="E6" s="130"/>
    </row>
    <row r="7" spans="1:6" ht="21" customHeight="1" x14ac:dyDescent="0.2">
      <c r="A7" s="3" t="s">
        <v>7</v>
      </c>
      <c r="B7" s="130" t="s">
        <v>30</v>
      </c>
      <c r="C7" s="130"/>
      <c r="D7" s="130"/>
      <c r="E7" s="130"/>
    </row>
    <row r="8" spans="1:6" ht="35.25" customHeight="1" x14ac:dyDescent="0.25">
      <c r="A8" s="150" t="s">
        <v>79</v>
      </c>
      <c r="B8" s="150"/>
      <c r="C8" s="151"/>
      <c r="D8" s="151"/>
      <c r="E8" s="151"/>
      <c r="F8" s="27"/>
    </row>
    <row r="9" spans="1:6" ht="35.25" customHeight="1" x14ac:dyDescent="0.25">
      <c r="A9" s="148" t="s">
        <v>80</v>
      </c>
      <c r="B9" s="149"/>
      <c r="C9" s="149"/>
      <c r="D9" s="149"/>
      <c r="E9" s="149"/>
      <c r="F9" s="27"/>
    </row>
    <row r="10" spans="1:6" ht="27" customHeight="1" x14ac:dyDescent="0.2">
      <c r="A10" s="24" t="s">
        <v>81</v>
      </c>
      <c r="B10" s="24" t="s">
        <v>14</v>
      </c>
      <c r="C10" s="24" t="s">
        <v>82</v>
      </c>
      <c r="D10" s="24" t="s">
        <v>83</v>
      </c>
      <c r="E10" s="24" t="s">
        <v>69</v>
      </c>
      <c r="F10" s="20"/>
    </row>
    <row r="11" spans="1:6" s="2" customFormat="1" x14ac:dyDescent="0.2">
      <c r="A11" s="104" t="s">
        <v>160</v>
      </c>
      <c r="B11" s="101"/>
      <c r="C11" s="105"/>
      <c r="D11" s="105"/>
      <c r="E11" s="106"/>
      <c r="F11" s="1"/>
    </row>
    <row r="12" spans="1:6" s="2" customFormat="1" x14ac:dyDescent="0.2">
      <c r="A12" s="100"/>
      <c r="B12" s="101"/>
      <c r="C12" s="105"/>
      <c r="D12" s="105"/>
      <c r="E12" s="106"/>
    </row>
    <row r="13" spans="1:6" s="2" customFormat="1" x14ac:dyDescent="0.2">
      <c r="A13" s="100"/>
      <c r="B13" s="101"/>
      <c r="C13" s="105"/>
      <c r="D13" s="105"/>
      <c r="E13" s="106"/>
    </row>
    <row r="14" spans="1:6" s="2" customFormat="1" x14ac:dyDescent="0.2">
      <c r="A14" s="100"/>
      <c r="B14" s="101"/>
      <c r="C14" s="105"/>
      <c r="D14" s="105"/>
      <c r="E14" s="106"/>
    </row>
    <row r="15" spans="1:6" s="2" customFormat="1" x14ac:dyDescent="0.2">
      <c r="A15" s="100"/>
      <c r="B15" s="101"/>
      <c r="C15" s="105"/>
      <c r="D15" s="105"/>
      <c r="E15" s="106"/>
    </row>
    <row r="16" spans="1:6" s="2" customFormat="1" x14ac:dyDescent="0.2">
      <c r="A16" s="100"/>
      <c r="B16" s="101"/>
      <c r="C16" s="105"/>
      <c r="D16" s="105"/>
      <c r="E16" s="106"/>
    </row>
    <row r="17" spans="1:6" s="2" customFormat="1" x14ac:dyDescent="0.2">
      <c r="A17" s="100"/>
      <c r="B17" s="101"/>
      <c r="C17" s="105"/>
      <c r="D17" s="105"/>
      <c r="E17" s="106"/>
    </row>
    <row r="18" spans="1:6" s="2" customFormat="1" x14ac:dyDescent="0.2">
      <c r="A18" s="100"/>
      <c r="B18" s="101"/>
      <c r="C18" s="105"/>
      <c r="D18" s="105"/>
      <c r="E18" s="106"/>
    </row>
    <row r="19" spans="1:6" s="2" customFormat="1" x14ac:dyDescent="0.2">
      <c r="A19" s="100"/>
      <c r="B19" s="101"/>
      <c r="C19" s="105"/>
      <c r="D19" s="105"/>
      <c r="E19" s="106"/>
    </row>
    <row r="20" spans="1:6" s="2" customFormat="1" x14ac:dyDescent="0.2">
      <c r="A20" s="100"/>
      <c r="B20" s="101"/>
      <c r="C20" s="105"/>
      <c r="D20" s="105"/>
      <c r="E20" s="106"/>
    </row>
    <row r="21" spans="1:6" s="2" customFormat="1" x14ac:dyDescent="0.2">
      <c r="A21" s="100"/>
      <c r="B21" s="101"/>
      <c r="C21" s="105"/>
      <c r="D21" s="105"/>
      <c r="E21" s="106"/>
    </row>
    <row r="22" spans="1:6" s="2" customFormat="1" x14ac:dyDescent="0.2">
      <c r="A22" s="104"/>
      <c r="B22" s="101"/>
      <c r="C22" s="105"/>
      <c r="D22" s="105"/>
      <c r="E22" s="106"/>
    </row>
    <row r="23" spans="1:6" s="2" customFormat="1" x14ac:dyDescent="0.2">
      <c r="A23" s="104"/>
      <c r="B23" s="101"/>
      <c r="C23" s="105"/>
      <c r="D23" s="105"/>
      <c r="E23" s="106"/>
    </row>
    <row r="24" spans="1:6" s="2" customFormat="1" ht="11.25" hidden="1" customHeight="1" x14ac:dyDescent="0.2">
      <c r="A24" s="82"/>
      <c r="B24" s="79"/>
      <c r="C24" s="83"/>
      <c r="D24" s="83"/>
      <c r="E24" s="84"/>
    </row>
    <row r="25" spans="1:6" ht="34.5" customHeight="1" x14ac:dyDescent="0.2">
      <c r="A25" s="39" t="s">
        <v>84</v>
      </c>
      <c r="B25" s="48">
        <f>SUM(B11:B24)</f>
        <v>0</v>
      </c>
      <c r="C25" s="54" t="str">
        <f>IF(SUBTOTAL(3,B11:B24)=SUBTOTAL(103,B11:B24),'Summary and sign-off'!$A$48,'Summary and sign-off'!$A$49)</f>
        <v>Check - there are no hidden rows with data</v>
      </c>
      <c r="D25" s="139" t="str">
        <f>IF('Summary and sign-off'!F58='Summary and sign-off'!F54,'Summary and sign-off'!A51,'Summary and sign-off'!A50)</f>
        <v>Check - each entry provides sufficient information</v>
      </c>
      <c r="E25" s="139"/>
      <c r="F25" s="2"/>
    </row>
    <row r="26" spans="1:6" x14ac:dyDescent="0.2">
      <c r="A26" s="18"/>
      <c r="B26" s="17"/>
      <c r="C26" s="17"/>
      <c r="D26" s="17"/>
      <c r="E26" s="17"/>
    </row>
    <row r="27" spans="1:6" x14ac:dyDescent="0.2">
      <c r="A27" s="18"/>
      <c r="B27" s="19"/>
      <c r="C27" s="17"/>
      <c r="D27" s="17"/>
      <c r="E27" s="17"/>
    </row>
    <row r="28" spans="1:6" ht="12.75" customHeight="1" x14ac:dyDescent="0.2">
      <c r="A28" s="20"/>
      <c r="B28" s="20"/>
      <c r="C28" s="20"/>
      <c r="D28" s="20"/>
      <c r="E28" s="20"/>
    </row>
    <row r="29" spans="1:6" x14ac:dyDescent="0.2">
      <c r="A29" s="20"/>
      <c r="B29" s="20"/>
      <c r="C29" s="28"/>
      <c r="D29" s="28"/>
      <c r="E29" s="28"/>
    </row>
    <row r="30" spans="1:6" x14ac:dyDescent="0.2">
      <c r="A30" s="20"/>
      <c r="B30" s="19"/>
      <c r="C30" s="17"/>
      <c r="D30" s="17"/>
      <c r="E30" s="17"/>
      <c r="F30" s="17"/>
    </row>
    <row r="31" spans="1:6" x14ac:dyDescent="0.2">
      <c r="A31" s="20"/>
      <c r="B31" s="20"/>
      <c r="C31" s="28"/>
      <c r="D31" s="28"/>
      <c r="E31" s="28"/>
    </row>
    <row r="32" spans="1:6" ht="12.75" customHeight="1" x14ac:dyDescent="0.2">
      <c r="A32" s="20"/>
      <c r="B32" s="20"/>
      <c r="C32" s="22"/>
      <c r="D32" s="22"/>
      <c r="E32" s="22"/>
    </row>
    <row r="33" spans="1:5" x14ac:dyDescent="0.2">
      <c r="A33" s="17"/>
      <c r="B33" s="17"/>
      <c r="C33" s="17"/>
      <c r="D33" s="17"/>
      <c r="E33" s="17"/>
    </row>
  </sheetData>
  <sheetProtection sheet="1" formatCells="0" insertRows="0" deleteRows="0"/>
  <mergeCells count="10">
    <mergeCell ref="D25:E25"/>
    <mergeCell ref="B6:E6"/>
    <mergeCell ref="B5:E5"/>
    <mergeCell ref="A1:E1"/>
    <mergeCell ref="A9:E9"/>
    <mergeCell ref="B2:E2"/>
    <mergeCell ref="B3:E3"/>
    <mergeCell ref="B4:E4"/>
    <mergeCell ref="A8:E8"/>
    <mergeCell ref="B7:E7"/>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xr:uid="{00000000-0002-0000-03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3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xr:uid="{9A7E9F63-43B8-46EF-8656-0D5E1A7A706A}">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Hospitality</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3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300-000003000000}">
          <x14:formula1>
            <xm:f>'Summary and sign-off'!$A$29:$A$30</xm:f>
          </x14:formula1>
          <xm:sqref>B7:E7</xm:sqref>
        </x14:dataValidation>
        <x14:dataValidation type="decimal" operator="greaterThan" allowBlank="1" showInputMessage="1" showErrorMessage="1" error="This cell must contain a dollar figure" xr:uid="{00000000-0002-0000-0300-000004000000}">
          <x14:formula1>
            <xm:f>'Summary and sign-off'!$A$47</xm:f>
          </x14:formula1>
          <xm:sqref>B11:B24</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pageSetUpPr fitToPage="1"/>
  </sheetPr>
  <dimension ref="A1:M44"/>
  <sheetViews>
    <sheetView zoomScaleNormal="100" workbookViewId="0">
      <selection sqref="A1:E1"/>
    </sheetView>
  </sheetViews>
  <sheetFormatPr defaultColWidth="0" defaultRowHeight="12.75" zeroHeight="1" x14ac:dyDescent="0.2"/>
  <cols>
    <col min="1" max="1" width="35.7109375" customWidth="1"/>
    <col min="2" max="2" width="14.28515625" customWidth="1"/>
    <col min="3" max="3" width="71.42578125" customWidth="1"/>
    <col min="4" max="4" width="50" customWidth="1"/>
    <col min="5" max="5" width="21.42578125" customWidth="1"/>
    <col min="6" max="6" width="36.85546875" customWidth="1"/>
    <col min="7" max="10" width="9.140625" hidden="1" customWidth="1"/>
    <col min="11" max="13" width="0" hidden="1" customWidth="1"/>
    <col min="14" max="16384" width="9.140625" hidden="1"/>
  </cols>
  <sheetData>
    <row r="1" spans="1:6" ht="26.25" customHeight="1" x14ac:dyDescent="0.2">
      <c r="A1" s="140" t="s">
        <v>56</v>
      </c>
      <c r="B1" s="140"/>
      <c r="C1" s="140"/>
      <c r="D1" s="140"/>
      <c r="E1" s="140"/>
    </row>
    <row r="2" spans="1:6" ht="21" customHeight="1" x14ac:dyDescent="0.2">
      <c r="A2" s="3" t="s">
        <v>57</v>
      </c>
      <c r="B2" s="138" t="str">
        <f>'Summary and sign-off'!B2:F2</f>
        <v>Office of Film and Literature Classification</v>
      </c>
      <c r="C2" s="138"/>
      <c r="D2" s="138"/>
      <c r="E2" s="138"/>
    </row>
    <row r="3" spans="1:6" ht="31.5" x14ac:dyDescent="0.2">
      <c r="A3" s="3" t="s">
        <v>85</v>
      </c>
      <c r="B3" s="138" t="str">
        <f>'Summary and sign-off'!B3:F3</f>
        <v>Caroline Flora</v>
      </c>
      <c r="C3" s="138"/>
      <c r="D3" s="138"/>
      <c r="E3" s="138"/>
    </row>
    <row r="4" spans="1:6" ht="21" customHeight="1" x14ac:dyDescent="0.2">
      <c r="A4" s="3" t="s">
        <v>59</v>
      </c>
      <c r="B4" s="138">
        <f>'Summary and sign-off'!B4:F4</f>
        <v>44764</v>
      </c>
      <c r="C4" s="138"/>
      <c r="D4" s="138"/>
      <c r="E4" s="138"/>
    </row>
    <row r="5" spans="1:6" ht="21" customHeight="1" x14ac:dyDescent="0.2">
      <c r="A5" s="3" t="s">
        <v>60</v>
      </c>
      <c r="B5" s="138">
        <f>'Summary and sign-off'!B5:F5</f>
        <v>45107</v>
      </c>
      <c r="C5" s="138"/>
      <c r="D5" s="138"/>
      <c r="E5" s="138"/>
    </row>
    <row r="6" spans="1:6" ht="21" customHeight="1" x14ac:dyDescent="0.2">
      <c r="A6" s="3" t="s">
        <v>61</v>
      </c>
      <c r="B6" s="130" t="s">
        <v>28</v>
      </c>
      <c r="C6" s="130"/>
      <c r="D6" s="130"/>
      <c r="E6" s="130"/>
      <c r="F6" s="23"/>
    </row>
    <row r="7" spans="1:6" ht="21" customHeight="1" x14ac:dyDescent="0.2">
      <c r="A7" s="3" t="s">
        <v>7</v>
      </c>
      <c r="B7" s="130" t="s">
        <v>30</v>
      </c>
      <c r="C7" s="130"/>
      <c r="D7" s="130"/>
      <c r="E7" s="130"/>
      <c r="F7" s="23"/>
    </row>
    <row r="8" spans="1:6" ht="35.25" customHeight="1" x14ac:dyDescent="0.2">
      <c r="A8" s="143" t="s">
        <v>86</v>
      </c>
      <c r="B8" s="143"/>
      <c r="C8" s="151"/>
      <c r="D8" s="151"/>
      <c r="E8" s="151"/>
    </row>
    <row r="9" spans="1:6" ht="35.25" customHeight="1" x14ac:dyDescent="0.2">
      <c r="A9" s="152" t="s">
        <v>87</v>
      </c>
      <c r="B9" s="153"/>
      <c r="C9" s="153"/>
      <c r="D9" s="153"/>
      <c r="E9" s="153"/>
    </row>
    <row r="10" spans="1:6" ht="27" customHeight="1" x14ac:dyDescent="0.2">
      <c r="A10" s="24" t="s">
        <v>65</v>
      </c>
      <c r="B10" s="24" t="s">
        <v>14</v>
      </c>
      <c r="C10" s="24" t="s">
        <v>88</v>
      </c>
      <c r="D10" s="24" t="s">
        <v>89</v>
      </c>
      <c r="E10" s="24" t="s">
        <v>69</v>
      </c>
      <c r="F10" s="20"/>
    </row>
    <row r="11" spans="1:6" s="2" customFormat="1" hidden="1" x14ac:dyDescent="0.2">
      <c r="A11" s="82"/>
      <c r="B11" s="79"/>
      <c r="C11" s="83"/>
      <c r="D11" s="83"/>
      <c r="E11" s="84"/>
    </row>
    <row r="12" spans="1:6" s="2" customFormat="1" ht="38.25" x14ac:dyDescent="0.2">
      <c r="A12" s="116" t="s">
        <v>154</v>
      </c>
      <c r="B12" s="101">
        <v>339.53</v>
      </c>
      <c r="C12" s="105" t="s">
        <v>183</v>
      </c>
      <c r="D12" s="105" t="s">
        <v>153</v>
      </c>
      <c r="E12" s="106" t="s">
        <v>118</v>
      </c>
    </row>
    <row r="13" spans="1:6" s="2" customFormat="1" ht="25.5" x14ac:dyDescent="0.2">
      <c r="A13" s="116" t="s">
        <v>158</v>
      </c>
      <c r="B13" s="101">
        <v>920</v>
      </c>
      <c r="C13" s="105" t="s">
        <v>166</v>
      </c>
      <c r="D13" s="105" t="s">
        <v>155</v>
      </c>
      <c r="E13" s="106" t="s">
        <v>144</v>
      </c>
    </row>
    <row r="14" spans="1:6" s="2" customFormat="1" ht="25.5" x14ac:dyDescent="0.2">
      <c r="A14" s="116" t="s">
        <v>158</v>
      </c>
      <c r="B14" s="101">
        <v>1974.8055555555525</v>
      </c>
      <c r="C14" s="102" t="s">
        <v>184</v>
      </c>
      <c r="D14" s="105" t="s">
        <v>157</v>
      </c>
      <c r="E14" s="106" t="s">
        <v>144</v>
      </c>
    </row>
    <row r="15" spans="1:6" s="2" customFormat="1" x14ac:dyDescent="0.2">
      <c r="A15" s="100">
        <v>44767</v>
      </c>
      <c r="B15" s="101">
        <v>20.28</v>
      </c>
      <c r="C15" s="102" t="s">
        <v>164</v>
      </c>
      <c r="D15" s="105" t="s">
        <v>157</v>
      </c>
      <c r="E15" s="106" t="s">
        <v>144</v>
      </c>
    </row>
    <row r="16" spans="1:6" s="2" customFormat="1" x14ac:dyDescent="0.2">
      <c r="A16" s="100">
        <v>44775</v>
      </c>
      <c r="B16" s="101">
        <v>3750</v>
      </c>
      <c r="C16" s="102" t="s">
        <v>178</v>
      </c>
      <c r="D16" s="105" t="s">
        <v>157</v>
      </c>
      <c r="E16" s="106" t="s">
        <v>144</v>
      </c>
    </row>
    <row r="17" spans="1:6" s="2" customFormat="1" ht="38.25" x14ac:dyDescent="0.2">
      <c r="A17" s="100">
        <v>44958</v>
      </c>
      <c r="B17" s="101">
        <v>962.5</v>
      </c>
      <c r="C17" s="102" t="s">
        <v>167</v>
      </c>
      <c r="D17" s="105" t="s">
        <v>157</v>
      </c>
      <c r="E17" s="106" t="s">
        <v>144</v>
      </c>
    </row>
    <row r="18" spans="1:6" s="2" customFormat="1" x14ac:dyDescent="0.2">
      <c r="A18" s="116" t="s">
        <v>159</v>
      </c>
      <c r="B18" s="101">
        <v>400</v>
      </c>
      <c r="C18" s="102" t="s">
        <v>156</v>
      </c>
      <c r="D18" s="105" t="s">
        <v>157</v>
      </c>
      <c r="E18" s="106" t="s">
        <v>144</v>
      </c>
    </row>
    <row r="19" spans="1:6" s="2" customFormat="1" x14ac:dyDescent="0.2">
      <c r="A19" s="100"/>
      <c r="B19" s="101"/>
      <c r="C19" s="102"/>
      <c r="D19" s="105"/>
      <c r="E19" s="106"/>
    </row>
    <row r="20" spans="1:6" s="2" customFormat="1" x14ac:dyDescent="0.2">
      <c r="A20" s="104"/>
      <c r="B20" s="101"/>
      <c r="C20" s="102"/>
      <c r="D20" s="105"/>
      <c r="E20" s="106"/>
    </row>
    <row r="21" spans="1:6" s="2" customFormat="1" x14ac:dyDescent="0.2">
      <c r="A21" s="104"/>
      <c r="B21" s="101"/>
      <c r="C21" s="105"/>
      <c r="D21" s="105"/>
      <c r="E21" s="106"/>
    </row>
    <row r="22" spans="1:6" s="2" customFormat="1" hidden="1" x14ac:dyDescent="0.2">
      <c r="A22" s="82"/>
      <c r="B22" s="79"/>
      <c r="C22" s="83"/>
      <c r="D22" s="83"/>
      <c r="E22" s="84"/>
    </row>
    <row r="23" spans="1:6" ht="34.5" customHeight="1" x14ac:dyDescent="0.2">
      <c r="A23" s="39" t="s">
        <v>90</v>
      </c>
      <c r="B23" s="48">
        <f>SUM(B11:B22)</f>
        <v>8367.1155555555524</v>
      </c>
      <c r="C23" s="54" t="str">
        <f>IF(SUBTOTAL(3,B11:B22)=SUBTOTAL(103,B11:B22),'Summary and sign-off'!$A$48,'Summary and sign-off'!$A$49)</f>
        <v>Check - there are no hidden rows with data</v>
      </c>
      <c r="D23" s="139" t="str">
        <f>IF('Summary and sign-off'!F59='Summary and sign-off'!F54,'Summary and sign-off'!A51,'Summary and sign-off'!A50)</f>
        <v>Check - each entry provides sufficient information</v>
      </c>
      <c r="E23" s="139"/>
    </row>
    <row r="24" spans="1:6" ht="14.1" customHeight="1" x14ac:dyDescent="0.2">
      <c r="B24" s="17"/>
      <c r="C24" s="17"/>
      <c r="D24" s="17"/>
      <c r="E24" s="17"/>
    </row>
    <row r="25" spans="1:6" x14ac:dyDescent="0.2">
      <c r="A25" s="18"/>
      <c r="B25" s="17"/>
      <c r="C25" s="17"/>
      <c r="D25" s="17"/>
      <c r="E25" s="17"/>
    </row>
    <row r="26" spans="1:6" ht="12.6" customHeight="1" x14ac:dyDescent="0.2">
      <c r="A26" s="20"/>
      <c r="B26" s="17"/>
      <c r="C26" s="17"/>
      <c r="D26" s="17"/>
      <c r="E26" s="17"/>
    </row>
    <row r="27" spans="1:6" x14ac:dyDescent="0.2">
      <c r="A27" s="20"/>
      <c r="B27" s="19"/>
      <c r="C27" s="17"/>
      <c r="D27" s="17"/>
      <c r="E27" s="17"/>
      <c r="F27" s="17"/>
    </row>
    <row r="28" spans="1:6" x14ac:dyDescent="0.2">
      <c r="A28" s="20"/>
      <c r="C28" s="17"/>
      <c r="D28" s="17"/>
      <c r="E28" s="17"/>
      <c r="F28" s="17"/>
    </row>
    <row r="29" spans="1:6" ht="12.75" customHeight="1" x14ac:dyDescent="0.2">
      <c r="A29" s="20"/>
      <c r="B29" s="25"/>
      <c r="C29" s="22"/>
      <c r="D29" s="22"/>
      <c r="E29" s="22"/>
      <c r="F29" s="22"/>
    </row>
    <row r="30" spans="1:6" x14ac:dyDescent="0.2">
      <c r="B30" s="26"/>
      <c r="C30" s="17"/>
      <c r="D30" s="17"/>
      <c r="E30" s="17"/>
    </row>
    <row r="31" spans="1:6" hidden="1" x14ac:dyDescent="0.2">
      <c r="A31" s="17"/>
      <c r="B31" s="17"/>
      <c r="C31" s="17"/>
      <c r="D31" s="17"/>
    </row>
    <row r="32" spans="1:6" ht="12.75" hidden="1" customHeight="1" x14ac:dyDescent="0.2"/>
    <row r="33" spans="1:5" hidden="1" x14ac:dyDescent="0.2">
      <c r="A33" s="17"/>
      <c r="B33" s="17"/>
      <c r="C33" s="17"/>
      <c r="D33" s="17"/>
      <c r="E33" s="17"/>
    </row>
    <row r="34" spans="1:5" hidden="1" x14ac:dyDescent="0.2">
      <c r="A34" s="17"/>
      <c r="B34" s="17"/>
      <c r="C34" s="17"/>
      <c r="D34" s="17"/>
      <c r="E34" s="17"/>
    </row>
    <row r="35" spans="1:5" hidden="1" x14ac:dyDescent="0.2">
      <c r="A35" s="17"/>
      <c r="B35" s="17"/>
      <c r="C35" s="17"/>
      <c r="D35" s="17"/>
      <c r="E35" s="17"/>
    </row>
    <row r="36" spans="1:5" hidden="1" x14ac:dyDescent="0.2">
      <c r="A36" s="17"/>
      <c r="B36" s="17"/>
      <c r="C36" s="17"/>
      <c r="D36" s="17"/>
      <c r="E36" s="17"/>
    </row>
    <row r="37" spans="1:5" hidden="1" x14ac:dyDescent="0.2">
      <c r="A37" s="17"/>
      <c r="B37" s="17"/>
      <c r="C37" s="17"/>
      <c r="D37" s="17"/>
      <c r="E37" s="17"/>
    </row>
    <row r="38" spans="1:5" x14ac:dyDescent="0.2"/>
    <row r="39" spans="1:5" x14ac:dyDescent="0.2"/>
    <row r="40" spans="1:5" x14ac:dyDescent="0.2"/>
    <row r="41" spans="1:5" x14ac:dyDescent="0.2"/>
    <row r="42" spans="1:5" x14ac:dyDescent="0.2"/>
    <row r="43" spans="1:5" x14ac:dyDescent="0.2"/>
    <row r="44" spans="1:5" x14ac:dyDescent="0.2"/>
  </sheetData>
  <sheetProtection sheet="1" formatCells="0" insertRows="0" deleteRows="0"/>
  <mergeCells count="10">
    <mergeCell ref="D23:E23"/>
    <mergeCell ref="B6:E6"/>
    <mergeCell ref="B5:E5"/>
    <mergeCell ref="B7:E7"/>
    <mergeCell ref="A1:E1"/>
    <mergeCell ref="B2:E2"/>
    <mergeCell ref="B3:E3"/>
    <mergeCell ref="B4:E4"/>
    <mergeCell ref="A9:E9"/>
    <mergeCell ref="A8:E8"/>
  </mergeCells>
  <phoneticPr fontId="32" type="noConversion"/>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2" xr:uid="{00000000-0002-0000-04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4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A17 A13 A14:A15 A16:A17 A18 A15 A19 A20 A21" xr:uid="{687D4BD6-8F5F-4681-B352-360D3908846F}">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All other expenses</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4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400-000003000000}">
          <x14:formula1>
            <xm:f>'Summary and sign-off'!$A$29:$A$30</xm:f>
          </x14:formula1>
          <xm:sqref>B7:E7</xm:sqref>
        </x14:dataValidation>
        <x14:dataValidation type="decimal" operator="greaterThan" allowBlank="1" showInputMessage="1" showErrorMessage="1" error="This cell must contain a dollar figure" xr:uid="{00000000-0002-0000-0400-000004000000}">
          <x14:formula1>
            <xm:f>'Summary and sign-off'!$A$47</xm:f>
          </x14:formula1>
          <xm:sqref>B18 B11:B17 B19:B22</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249977111117893"/>
    <pageSetUpPr fitToPage="1"/>
  </sheetPr>
  <dimension ref="A1:J45"/>
  <sheetViews>
    <sheetView zoomScaleNormal="100" workbookViewId="0">
      <selection sqref="A1:F1"/>
    </sheetView>
  </sheetViews>
  <sheetFormatPr defaultColWidth="0" defaultRowHeight="12.75" zeroHeight="1" x14ac:dyDescent="0.2"/>
  <cols>
    <col min="1" max="1" width="35.7109375" customWidth="1"/>
    <col min="2" max="2" width="46.85546875" customWidth="1"/>
    <col min="3" max="3" width="22.140625" customWidth="1"/>
    <col min="4" max="4" width="25.42578125" customWidth="1"/>
    <col min="5" max="6" width="35.7109375" customWidth="1"/>
    <col min="7" max="7" width="38" customWidth="1"/>
    <col min="8" max="10" width="9.140625" hidden="1" customWidth="1"/>
    <col min="11" max="15" width="0" hidden="1" customWidth="1"/>
  </cols>
  <sheetData>
    <row r="1" spans="1:7" ht="26.25" customHeight="1" x14ac:dyDescent="0.2">
      <c r="A1" s="140" t="s">
        <v>91</v>
      </c>
      <c r="B1" s="140"/>
      <c r="C1" s="140"/>
      <c r="D1" s="140"/>
      <c r="E1" s="140"/>
      <c r="F1" s="140"/>
    </row>
    <row r="2" spans="1:7" ht="21" customHeight="1" x14ac:dyDescent="0.2">
      <c r="A2" s="3" t="s">
        <v>57</v>
      </c>
      <c r="B2" s="138" t="str">
        <f>'Summary and sign-off'!B2:F2</f>
        <v>Office of Film and Literature Classification</v>
      </c>
      <c r="C2" s="138"/>
      <c r="D2" s="138"/>
      <c r="E2" s="138"/>
      <c r="F2" s="138"/>
    </row>
    <row r="3" spans="1:7" ht="31.5" x14ac:dyDescent="0.2">
      <c r="A3" s="3" t="s">
        <v>58</v>
      </c>
      <c r="B3" s="138" t="str">
        <f>'Summary and sign-off'!B3:F3</f>
        <v>Caroline Flora</v>
      </c>
      <c r="C3" s="138"/>
      <c r="D3" s="138"/>
      <c r="E3" s="138"/>
      <c r="F3" s="138"/>
    </row>
    <row r="4" spans="1:7" ht="21" customHeight="1" x14ac:dyDescent="0.2">
      <c r="A4" s="3" t="s">
        <v>59</v>
      </c>
      <c r="B4" s="138">
        <f>'Summary and sign-off'!B4:F4</f>
        <v>44764</v>
      </c>
      <c r="C4" s="138"/>
      <c r="D4" s="138"/>
      <c r="E4" s="138"/>
      <c r="F4" s="138"/>
    </row>
    <row r="5" spans="1:7" ht="21" customHeight="1" x14ac:dyDescent="0.2">
      <c r="A5" s="3" t="s">
        <v>60</v>
      </c>
      <c r="B5" s="138">
        <f>'Summary and sign-off'!B5:F5</f>
        <v>45107</v>
      </c>
      <c r="C5" s="138"/>
      <c r="D5" s="138"/>
      <c r="E5" s="138"/>
      <c r="F5" s="138"/>
    </row>
    <row r="6" spans="1:7" ht="21" customHeight="1" x14ac:dyDescent="0.2">
      <c r="A6" s="3" t="s">
        <v>92</v>
      </c>
      <c r="B6" s="130" t="s">
        <v>28</v>
      </c>
      <c r="C6" s="130"/>
      <c r="D6" s="130"/>
      <c r="E6" s="130"/>
      <c r="F6" s="130"/>
    </row>
    <row r="7" spans="1:7" ht="21" customHeight="1" x14ac:dyDescent="0.2">
      <c r="A7" s="3" t="s">
        <v>7</v>
      </c>
      <c r="B7" s="130" t="s">
        <v>30</v>
      </c>
      <c r="C7" s="130"/>
      <c r="D7" s="130"/>
      <c r="E7" s="130"/>
      <c r="F7" s="130"/>
    </row>
    <row r="8" spans="1:7" ht="36" customHeight="1" x14ac:dyDescent="0.2">
      <c r="A8" s="143" t="s">
        <v>93</v>
      </c>
      <c r="B8" s="143"/>
      <c r="C8" s="143"/>
      <c r="D8" s="143"/>
      <c r="E8" s="143"/>
      <c r="F8" s="143"/>
    </row>
    <row r="9" spans="1:7" ht="36" customHeight="1" x14ac:dyDescent="0.2">
      <c r="A9" s="152" t="s">
        <v>94</v>
      </c>
      <c r="B9" s="153"/>
      <c r="C9" s="153"/>
      <c r="D9" s="153"/>
      <c r="E9" s="153"/>
      <c r="F9" s="153"/>
    </row>
    <row r="10" spans="1:7" ht="39" customHeight="1" x14ac:dyDescent="0.2">
      <c r="A10" s="24" t="s">
        <v>65</v>
      </c>
      <c r="B10" s="95" t="s">
        <v>95</v>
      </c>
      <c r="C10" s="95" t="s">
        <v>96</v>
      </c>
      <c r="D10" s="95" t="s">
        <v>97</v>
      </c>
      <c r="E10" s="95" t="s">
        <v>98</v>
      </c>
      <c r="F10" s="95" t="s">
        <v>99</v>
      </c>
    </row>
    <row r="11" spans="1:7" s="2" customFormat="1" ht="51" x14ac:dyDescent="0.2">
      <c r="A11" s="100">
        <v>44798</v>
      </c>
      <c r="B11" s="107" t="s">
        <v>179</v>
      </c>
      <c r="C11" s="108" t="s">
        <v>43</v>
      </c>
      <c r="D11" s="107" t="s">
        <v>163</v>
      </c>
      <c r="E11" s="127" t="s">
        <v>187</v>
      </c>
      <c r="F11" s="106" t="s">
        <v>152</v>
      </c>
      <c r="G11" s="1"/>
    </row>
    <row r="12" spans="1:7" s="2" customFormat="1" x14ac:dyDescent="0.2">
      <c r="A12" s="100"/>
      <c r="B12" s="107"/>
      <c r="C12" s="108"/>
      <c r="D12" s="107"/>
      <c r="E12" s="109"/>
      <c r="F12" s="110"/>
    </row>
    <row r="13" spans="1:7" s="2" customFormat="1" x14ac:dyDescent="0.2">
      <c r="A13" s="100"/>
      <c r="B13" s="107"/>
      <c r="C13" s="108"/>
      <c r="D13" s="107"/>
      <c r="E13" s="109"/>
      <c r="F13" s="110"/>
    </row>
    <row r="14" spans="1:7" s="2" customFormat="1" x14ac:dyDescent="0.2">
      <c r="A14" s="100"/>
      <c r="B14" s="107"/>
      <c r="C14" s="108"/>
      <c r="D14" s="107"/>
      <c r="E14" s="109"/>
      <c r="F14" s="110"/>
    </row>
    <row r="15" spans="1:7" s="2" customFormat="1" x14ac:dyDescent="0.2">
      <c r="A15" s="100"/>
      <c r="B15" s="107"/>
      <c r="C15" s="108"/>
      <c r="D15" s="107"/>
      <c r="E15" s="109"/>
      <c r="F15" s="110"/>
    </row>
    <row r="16" spans="1:7" s="2" customFormat="1" x14ac:dyDescent="0.2">
      <c r="A16" s="100"/>
      <c r="B16" s="107"/>
      <c r="C16" s="108"/>
      <c r="D16" s="107"/>
      <c r="E16" s="109"/>
      <c r="F16" s="110"/>
    </row>
    <row r="17" spans="1:7" s="2" customFormat="1" x14ac:dyDescent="0.2">
      <c r="A17" s="100"/>
      <c r="B17" s="107"/>
      <c r="C17" s="108"/>
      <c r="D17" s="107"/>
      <c r="E17" s="109"/>
      <c r="F17" s="110"/>
    </row>
    <row r="18" spans="1:7" s="2" customFormat="1" x14ac:dyDescent="0.2">
      <c r="A18" s="100"/>
      <c r="B18" s="107"/>
      <c r="C18" s="108"/>
      <c r="D18" s="107"/>
      <c r="E18" s="109"/>
      <c r="F18" s="110"/>
    </row>
    <row r="19" spans="1:7" s="2" customFormat="1" x14ac:dyDescent="0.2">
      <c r="A19" s="100"/>
      <c r="B19" s="107"/>
      <c r="C19" s="108"/>
      <c r="D19" s="107"/>
      <c r="E19" s="109"/>
      <c r="F19" s="110"/>
    </row>
    <row r="20" spans="1:7" s="2" customFormat="1" x14ac:dyDescent="0.2">
      <c r="A20" s="100"/>
      <c r="B20" s="107"/>
      <c r="C20" s="108"/>
      <c r="D20" s="107"/>
      <c r="E20" s="109"/>
      <c r="F20" s="110"/>
    </row>
    <row r="21" spans="1:7" s="2" customFormat="1" x14ac:dyDescent="0.2">
      <c r="A21" s="100"/>
      <c r="B21" s="107"/>
      <c r="C21" s="108"/>
      <c r="D21" s="107"/>
      <c r="E21" s="109"/>
      <c r="F21" s="110"/>
    </row>
    <row r="22" spans="1:7" s="2" customFormat="1" x14ac:dyDescent="0.2">
      <c r="A22" s="100"/>
      <c r="B22" s="107"/>
      <c r="C22" s="108"/>
      <c r="D22" s="107"/>
      <c r="E22" s="109"/>
      <c r="F22" s="110"/>
    </row>
    <row r="23" spans="1:7" s="2" customFormat="1" x14ac:dyDescent="0.2">
      <c r="A23" s="100"/>
      <c r="B23" s="107"/>
      <c r="C23" s="108"/>
      <c r="D23" s="107"/>
      <c r="E23" s="109"/>
      <c r="F23" s="110"/>
    </row>
    <row r="24" spans="1:7" s="2" customFormat="1" hidden="1" x14ac:dyDescent="0.2">
      <c r="A24" s="78"/>
      <c r="B24" s="83"/>
      <c r="C24" s="85"/>
      <c r="D24" s="83"/>
      <c r="E24" s="86"/>
      <c r="F24" s="84"/>
    </row>
    <row r="25" spans="1:7" ht="34.5" customHeight="1" x14ac:dyDescent="0.2">
      <c r="A25" s="96" t="s">
        <v>100</v>
      </c>
      <c r="B25" s="97" t="s">
        <v>101</v>
      </c>
      <c r="C25" s="98">
        <f>C26+C27</f>
        <v>1</v>
      </c>
      <c r="D25" s="99" t="str">
        <f>IF(SUBTOTAL(3,C11:C24)=SUBTOTAL(103,C11:C24),'Summary and sign-off'!$A$48,'Summary and sign-off'!$A$49)</f>
        <v>Check - there are no hidden rows with data</v>
      </c>
      <c r="E25" s="139" t="str">
        <f>IF('Summary and sign-off'!F60='Summary and sign-off'!F54,'Summary and sign-off'!A52,'Summary and sign-off'!A50)</f>
        <v>Check - each entry provides sufficient information</v>
      </c>
      <c r="F25" s="139"/>
      <c r="G25" s="2"/>
    </row>
    <row r="26" spans="1:7" ht="25.5" customHeight="1" x14ac:dyDescent="0.25">
      <c r="A26" s="40"/>
      <c r="B26" s="41" t="s">
        <v>43</v>
      </c>
      <c r="C26" s="42">
        <f>COUNTIF(C11:C24,'Summary and sign-off'!A45)</f>
        <v>1</v>
      </c>
      <c r="D26" s="14"/>
      <c r="E26" s="15"/>
      <c r="F26" s="16"/>
    </row>
    <row r="27" spans="1:7" ht="25.5" customHeight="1" x14ac:dyDescent="0.25">
      <c r="A27" s="40"/>
      <c r="B27" s="41" t="s">
        <v>44</v>
      </c>
      <c r="C27" s="42">
        <f>COUNTIF(C11:C24,'Summary and sign-off'!A46)</f>
        <v>0</v>
      </c>
      <c r="D27" s="14"/>
      <c r="E27" s="15"/>
      <c r="F27" s="16"/>
    </row>
    <row r="28" spans="1:7" x14ac:dyDescent="0.2">
      <c r="A28" s="17"/>
      <c r="B28" s="18"/>
      <c r="C28" s="17"/>
      <c r="D28" s="19"/>
      <c r="E28" s="19"/>
      <c r="F28" s="17"/>
    </row>
    <row r="29" spans="1:7" x14ac:dyDescent="0.2">
      <c r="A29" s="18"/>
      <c r="B29" s="18"/>
      <c r="C29" s="18"/>
      <c r="D29" s="18"/>
      <c r="E29" s="18"/>
      <c r="F29" s="18"/>
    </row>
    <row r="30" spans="1:7" ht="12.6" customHeight="1" x14ac:dyDescent="0.2">
      <c r="A30" s="20"/>
      <c r="B30" s="17"/>
      <c r="C30" s="17"/>
      <c r="D30" s="17"/>
      <c r="E30" s="17"/>
    </row>
    <row r="31" spans="1:7" x14ac:dyDescent="0.2">
      <c r="A31" s="20"/>
      <c r="B31" s="19"/>
      <c r="C31" s="17"/>
      <c r="D31" s="17"/>
      <c r="E31" s="17"/>
      <c r="F31" s="17"/>
    </row>
    <row r="32" spans="1:7" x14ac:dyDescent="0.2">
      <c r="A32" s="20"/>
      <c r="B32" s="21"/>
      <c r="C32" s="21"/>
      <c r="D32" s="21"/>
      <c r="E32" s="21"/>
      <c r="F32" s="21"/>
    </row>
    <row r="33" spans="1:6" ht="12.75" customHeight="1" x14ac:dyDescent="0.2">
      <c r="A33" s="20"/>
      <c r="B33" s="17"/>
      <c r="C33" s="17"/>
      <c r="D33" s="17"/>
      <c r="E33" s="17"/>
      <c r="F33" s="17"/>
    </row>
    <row r="34" spans="1:6" ht="12.95" customHeight="1" x14ac:dyDescent="0.2">
      <c r="A34" s="20"/>
      <c r="B34" s="17"/>
      <c r="C34" s="17"/>
      <c r="D34" s="17"/>
      <c r="E34" s="17"/>
      <c r="F34" s="17"/>
    </row>
    <row r="35" spans="1:6" x14ac:dyDescent="0.2">
      <c r="A35" s="20"/>
      <c r="C35" s="17"/>
      <c r="D35" s="17"/>
      <c r="E35" s="17"/>
      <c r="F35" s="17"/>
    </row>
    <row r="36" spans="1:6" ht="12.75" customHeight="1" x14ac:dyDescent="0.2">
      <c r="A36" s="20"/>
      <c r="B36" s="20"/>
      <c r="C36" s="22"/>
      <c r="D36" s="22"/>
      <c r="E36" s="22"/>
      <c r="F36" s="22"/>
    </row>
    <row r="37" spans="1:6" ht="12.75" customHeight="1" x14ac:dyDescent="0.2">
      <c r="A37" s="20"/>
      <c r="B37" s="20"/>
      <c r="C37" s="22"/>
      <c r="D37" s="22"/>
      <c r="E37" s="22"/>
      <c r="F37" s="22"/>
    </row>
    <row r="38" spans="1:6" ht="12.75" hidden="1" customHeight="1" x14ac:dyDescent="0.2">
      <c r="A38" s="20"/>
      <c r="B38" s="20"/>
      <c r="C38" s="22"/>
      <c r="D38" s="22"/>
      <c r="E38" s="22"/>
      <c r="F38" s="22"/>
    </row>
    <row r="41" spans="1:6" hidden="1" x14ac:dyDescent="0.2">
      <c r="A41" s="18"/>
      <c r="B41" s="18"/>
      <c r="C41" s="18"/>
      <c r="D41" s="18"/>
      <c r="E41" s="18"/>
      <c r="F41" s="18"/>
    </row>
    <row r="42" spans="1:6" hidden="1" x14ac:dyDescent="0.2">
      <c r="A42" s="18"/>
      <c r="B42" s="18"/>
      <c r="C42" s="18"/>
      <c r="D42" s="18"/>
      <c r="E42" s="18"/>
      <c r="F42" s="18"/>
    </row>
    <row r="43" spans="1:6" hidden="1" x14ac:dyDescent="0.2">
      <c r="A43" s="18"/>
      <c r="B43" s="18"/>
      <c r="C43" s="18"/>
      <c r="D43" s="18"/>
      <c r="E43" s="18"/>
      <c r="F43" s="18"/>
    </row>
    <row r="44" spans="1:6" hidden="1" x14ac:dyDescent="0.2">
      <c r="A44" s="18"/>
      <c r="B44" s="18"/>
      <c r="C44" s="18"/>
      <c r="D44" s="18"/>
      <c r="E44" s="18"/>
      <c r="F44" s="18"/>
    </row>
    <row r="45" spans="1:6" hidden="1" x14ac:dyDescent="0.2">
      <c r="A45" s="18"/>
      <c r="B45" s="18"/>
      <c r="C45" s="18"/>
      <c r="D45" s="18"/>
      <c r="E45" s="18"/>
      <c r="F45" s="18"/>
    </row>
  </sheetData>
  <sheetProtection sheet="1" formatCells="0" insertRows="0" deleteRows="0"/>
  <dataConsolidate/>
  <mergeCells count="10">
    <mergeCell ref="E25:F25"/>
    <mergeCell ref="A8:F8"/>
    <mergeCell ref="A1:F1"/>
    <mergeCell ref="A9:F9"/>
    <mergeCell ref="B2:F2"/>
    <mergeCell ref="B3:F3"/>
    <mergeCell ref="B4:F4"/>
    <mergeCell ref="B7:F7"/>
    <mergeCell ref="B5:F5"/>
    <mergeCell ref="B6:F6"/>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xr:uid="{00000000-0002-0000-05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5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xr:uid="{E2AC63DE-68EE-4701-85B3-49225E7647B2}">
      <formula1>$B$4</formula1>
      <formula2>$B$5</formula2>
    </dataValidation>
  </dataValidations>
  <printOptions gridLines="1"/>
  <pageMargins left="0.70866141732283472" right="0.70866141732283472" top="0.74803149606299213" bottom="0.74803149606299213" header="0.31496062992125984" footer="0.31496062992125984"/>
  <pageSetup paperSize="9" scale="66" fitToHeight="0" orientation="landscape" r:id="rId1"/>
  <headerFooter alignWithMargins="0">
    <oddFooter>&amp;LCE Expense Disclosure Workbook 2018&amp;RWorksheet - Gifts and benefits</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xr:uid="{00000000-0002-0000-0500-000002000000}">
          <x14:formula1>
            <xm:f>'Summary and sign-off'!$A$45:$A$46</xm:f>
          </x14:formula1>
          <xm:sqref>C11:C24</xm:sqref>
        </x14:dataValidation>
        <x14:dataValidation type="list" errorStyle="information" operator="greaterThan" allowBlank="1" showInputMessage="1" prompt="Provide specific $ value if possible" xr:uid="{00000000-0002-0000-0500-000003000000}">
          <x14:formula1>
            <xm:f>'Summary and sign-off'!$A$39:$A$44</xm:f>
          </x14:formula1>
          <xm:sqref>E11:E24</xm:sqref>
        </x14:dataValidation>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500-000004000000}">
          <x14:formula1>
            <xm:f>'Summary and sign-off'!$A$27:$A$28</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500-000005000000}">
          <x14:formula1>
            <xm:f>'Summary and sign-off'!$A$29:$A$30</xm:f>
          </x14:formula1>
          <xm:sqref>B7:F7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p:properties xmlns:p="http://schemas.microsoft.com/office/2006/metadata/properties" xmlns:xsi="http://www.w3.org/2001/XMLSchema-instance" xmlns:pc="http://schemas.microsoft.com/office/infopath/2007/PartnerControls">
  <documentManagement>
    <Key_x0020_Version xmlns="12165527-d881-4234-97f9-ee139a3f0c31">false</Key_x0020_Version>
    <DOCNUM xmlns="12165527-d881-4234-97f9-ee139a3f0c31" xsi:nil="true"/>
    <Business_x0020_Unit xmlns="12165527-d881-4234-97f9-ee139a3f0c31" xsi:nil="true"/>
    <Cabinet_x0020_Committee xmlns="12165527-d881-4234-97f9-ee139a3f0c31" xsi:nil="true"/>
    <Security_x0020_Classification xmlns="12165527-d881-4234-97f9-ee139a3f0c31" xsi:nil="true"/>
    <Endorsement xmlns="12165527-d881-4234-97f9-ee139a3f0c31" xsi:nil="true"/>
    <File_x0020_No xmlns="12165527-d881-4234-97f9-ee139a3f0c31" xsi:nil="true"/>
    <Class xmlns="12165527-d881-4234-97f9-ee139a3f0c31" xsi:nil="true"/>
    <Precedents xmlns="12165527-d881-4234-97f9-ee139a3f0c31" xsi:nil="true"/>
    <RM_x0020_DOC_x0020_ID xmlns="12165527-d881-4234-97f9-ee139a3f0c31" xsi:nil="true"/>
    <Sec_x0020_Review xmlns="12165527-d881-4234-97f9-ee139a3f0c31" xsi:nil="true"/>
    <SubClass xmlns="12165527-d881-4234-97f9-ee139a3f0c31" xsi:nil="true"/>
    <iManageAuthor xmlns="12165527-d881-4234-97f9-ee139a3f0c31" xsi:nil="true"/>
    <_dlc_DocId xmlns="12165527-d881-4234-97f9-ee139a3f0c31">SSCNZ-871057456-822237</_dlc_DocId>
    <_dlc_DocIdUrl xmlns="12165527-d881-4234-97f9-ee139a3f0c31">
      <Url>https://sscnz.sharepoint.com/sites/sscdms/66262/_layouts/15/DocIdRedir.aspx?ID=SSCNZ-871057456-822237</Url>
      <Description>SSCNZ-871057456-822237</Description>
    </_dlc_DocIdUrl>
  </documentManagement>
</p:properties>
</file>

<file path=customXml/item3.xml><?xml version="1.0" encoding="utf-8"?>
<ct:contentTypeSchema xmlns:ct="http://schemas.microsoft.com/office/2006/metadata/contentType" xmlns:ma="http://schemas.microsoft.com/office/2006/metadata/properties/metaAttributes" ct:_="" ma:_="" ma:contentTypeName="iManageDocument" ma:contentTypeID="0x01010054669F8639DE294E941D1F01D6045AA9004910BA11A4C5304E8E4C6F9EFF2E939A" ma:contentTypeVersion="539" ma:contentTypeDescription="" ma:contentTypeScope="" ma:versionID="aa8d61ab23ba349dbdbf6e771bd21625">
  <xsd:schema xmlns:xsd="http://www.w3.org/2001/XMLSchema" xmlns:xs="http://www.w3.org/2001/XMLSchema" xmlns:p="http://schemas.microsoft.com/office/2006/metadata/properties" xmlns:ns2="12165527-d881-4234-97f9-ee139a3f0c31" targetNamespace="http://schemas.microsoft.com/office/2006/metadata/properties" ma:root="true" ma:fieldsID="4545a69ead8714916461d255f032afb7" ns2:_="">
    <xsd:import namespace="12165527-d881-4234-97f9-ee139a3f0c31"/>
    <xsd:element name="properties">
      <xsd:complexType>
        <xsd:sequence>
          <xsd:element name="documentManagement">
            <xsd:complexType>
              <xsd:all>
                <xsd:element ref="ns2:Business_x0020_Unit" minOccurs="0"/>
                <xsd:element ref="ns2:Cabinet_x0020_Committee" minOccurs="0"/>
                <xsd:element ref="ns2:Class" minOccurs="0"/>
                <xsd:element ref="ns2:DOCNUM" minOccurs="0"/>
                <xsd:element ref="ns2:Endorsement" minOccurs="0"/>
                <xsd:element ref="ns2:File_x0020_No" minOccurs="0"/>
                <xsd:element ref="ns2:Precedents" minOccurs="0"/>
                <xsd:element ref="ns2:Key_x0020_Version" minOccurs="0"/>
                <xsd:element ref="ns2:SubClass" minOccurs="0"/>
                <xsd:element ref="ns2:RM_x0020_DOC_x0020_ID" minOccurs="0"/>
                <xsd:element ref="ns2:Sec_x0020_Review" minOccurs="0"/>
                <xsd:element ref="ns2:Security_x0020_Classification" minOccurs="0"/>
                <xsd:element ref="ns2:iManageAuthor"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165527-d881-4234-97f9-ee139a3f0c31" elementFormDefault="qualified">
    <xsd:import namespace="http://schemas.microsoft.com/office/2006/documentManagement/types"/>
    <xsd:import namespace="http://schemas.microsoft.com/office/infopath/2007/PartnerControls"/>
    <xsd:element name="Business_x0020_Unit" ma:index="8" nillable="true" ma:displayName="Business Unit" ma:format="Dropdown" ma:internalName="Business_x0020_Unit">
      <xsd:simpleType>
        <xsd:union memberTypes="dms:Text">
          <xsd:simpleType>
            <xsd:restriction base="dms:Choice">
              <xsd:enumeration value="BCS"/>
            </xsd:restriction>
          </xsd:simpleType>
        </xsd:union>
      </xsd:simpleType>
    </xsd:element>
    <xsd:element name="Cabinet_x0020_Committee" ma:index="9" nillable="true" ma:displayName="Cabinet Committee" ma:format="Dropdown" ma:internalName="Cabinet_x0020_Committee">
      <xsd:simpleType>
        <xsd:union memberTypes="dms:Text">
          <xsd:simpleType>
            <xsd:restriction base="dms:Choice">
              <xsd:enumeration value="Appointments and Honours"/>
            </xsd:restriction>
          </xsd:simpleType>
        </xsd:union>
      </xsd:simpleType>
    </xsd:element>
    <xsd:element name="Class" ma:index="10" nillable="true" ma:displayName="Class" ma:format="Dropdown" ma:internalName="Class">
      <xsd:simpleType>
        <xsd:union memberTypes="dms:Text">
          <xsd:simpleType>
            <xsd:restriction base="dms:Choice">
              <xsd:enumeration value="ADVICE"/>
            </xsd:restriction>
          </xsd:simpleType>
        </xsd:union>
      </xsd:simpleType>
    </xsd:element>
    <xsd:element name="DOCNUM" ma:index="11" nillable="true" ma:displayName="DOCNUM" ma:internalName="DOCNUM">
      <xsd:simpleType>
        <xsd:restriction base="dms:Text">
          <xsd:maxLength value="255"/>
        </xsd:restriction>
      </xsd:simpleType>
    </xsd:element>
    <xsd:element name="Endorsement" ma:index="12" nillable="true" ma:displayName="Endorsement" ma:format="Dropdown" ma:internalName="Endorsement">
      <xsd:simpleType>
        <xsd:union memberTypes="dms:Text">
          <xsd:simpleType>
            <xsd:restriction base="dms:Choice">
              <xsd:enumeration value="Addressee Only"/>
            </xsd:restriction>
          </xsd:simpleType>
        </xsd:union>
      </xsd:simpleType>
    </xsd:element>
    <xsd:element name="File_x0020_No" ma:index="13" nillable="true" ma:displayName="File No" ma:internalName="File_x0020_No">
      <xsd:simpleType>
        <xsd:restriction base="dms:Text">
          <xsd:maxLength value="255"/>
        </xsd:restriction>
      </xsd:simpleType>
    </xsd:element>
    <xsd:element name="Precedents" ma:index="14" nillable="true" ma:displayName="Precedents" ma:format="Dropdown" ma:internalName="Precedents">
      <xsd:simpleType>
        <xsd:restriction base="dms:Choice">
          <xsd:enumeration value="ASHCROFTC"/>
        </xsd:restriction>
      </xsd:simpleType>
    </xsd:element>
    <xsd:element name="Key_x0020_Version" ma:index="15" nillable="true" ma:displayName="Key Version" ma:default="0" ma:internalName="Key_x0020_Version">
      <xsd:simpleType>
        <xsd:restriction base="dms:Boolean"/>
      </xsd:simpleType>
    </xsd:element>
    <xsd:element name="SubClass" ma:index="16" nillable="true" ma:displayName="SubClass" ma:format="Dropdown" ma:internalName="SubClass">
      <xsd:simpleType>
        <xsd:union memberTypes="dms:Text">
          <xsd:simpleType>
            <xsd:restriction base="dms:Choice">
              <xsd:enumeration value="MINISTER"/>
            </xsd:restriction>
          </xsd:simpleType>
        </xsd:union>
      </xsd:simpleType>
    </xsd:element>
    <xsd:element name="RM_x0020_DOC_x0020_ID" ma:index="17" nillable="true" ma:displayName="RM DOC ID" ma:internalName="RM_x0020_DOC_x0020_ID">
      <xsd:simpleType>
        <xsd:restriction base="dms:Text">
          <xsd:maxLength value="255"/>
        </xsd:restriction>
      </xsd:simpleType>
    </xsd:element>
    <xsd:element name="Sec_x0020_Review" ma:index="18" nillable="true" ma:displayName="Sec Review" ma:format="DateOnly" ma:internalName="Sec_x0020_Review">
      <xsd:simpleType>
        <xsd:restriction base="dms:DateTime"/>
      </xsd:simpleType>
    </xsd:element>
    <xsd:element name="Security_x0020_Classification" ma:index="19" nillable="true" ma:displayName="Security Classification" ma:format="Dropdown" ma:internalName="Security_x0020_Classification">
      <xsd:simpleType>
        <xsd:union memberTypes="dms:Text">
          <xsd:simpleType>
            <xsd:restriction base="dms:Choice">
              <xsd:enumeration value="BUDGET-SENSITIVE"/>
            </xsd:restriction>
          </xsd:simpleType>
        </xsd:union>
      </xsd:simpleType>
    </xsd:element>
    <xsd:element name="iManageAuthor" ma:index="21" nillable="true" ma:displayName="iManageAuthor" ma:internalName="iManageAuthor">
      <xsd:simpleType>
        <xsd:restriction base="dms:Text">
          <xsd:maxLength value="255"/>
        </xsd:restriction>
      </xsd:simpleType>
    </xsd:element>
    <xsd:element name="_dlc_DocId" ma:index="22" nillable="true" ma:displayName="Document ID Value" ma:description="The value of the document ID assigned to this item." ma:internalName="_dlc_DocId" ma:readOnly="true">
      <xsd:simpleType>
        <xsd:restriction base="dms:Text"/>
      </xsd:simpleType>
    </xsd:element>
    <xsd:element name="_dlc_DocIdUrl" ma:index="2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4"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20"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39DBCAB-6875-4133-81DD-45924FC1DF38}">
  <ds:schemaRefs>
    <ds:schemaRef ds:uri="http://schemas.microsoft.com/sharepoint/events"/>
  </ds:schemaRefs>
</ds:datastoreItem>
</file>

<file path=customXml/itemProps2.xml><?xml version="1.0" encoding="utf-8"?>
<ds:datastoreItem xmlns:ds="http://schemas.openxmlformats.org/officeDocument/2006/customXml" ds:itemID="{F579D7F4-D0D7-4BCB-BBEA-E7C37A64913E}">
  <ds:schemaRefs>
    <ds:schemaRef ds:uri="http://schemas.microsoft.com/office/2006/documentManagement/types"/>
    <ds:schemaRef ds:uri="http://schemas.openxmlformats.org/package/2006/metadata/core-properties"/>
    <ds:schemaRef ds:uri="http://schemas.microsoft.com/office/2006/metadata/properties"/>
    <ds:schemaRef ds:uri="12165527-d881-4234-97f9-ee139a3f0c31"/>
    <ds:schemaRef ds:uri="http://purl.org/dc/terms/"/>
    <ds:schemaRef ds:uri="http://purl.org/dc/elements/1.1/"/>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D79D72C4-64B1-41DC-903A-2759D151F6C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165527-d881-4234-97f9-ee139a3f0c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C6A401E-B983-48F3-ADF0-8594D7EE483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Summary and sign-off</vt:lpstr>
      <vt:lpstr>Travel</vt:lpstr>
      <vt:lpstr>Hospitality</vt:lpstr>
      <vt:lpstr>All other expenses</vt:lpstr>
      <vt:lpstr>Gifts and benefits</vt:lpstr>
      <vt:lpstr>'All other expenses'!Print_Area</vt:lpstr>
      <vt:lpstr>'Gifts and benefits'!Print_Area</vt:lpstr>
      <vt:lpstr>Hospitality!Print_Area</vt:lpstr>
      <vt:lpstr>'Summary and sign-off'!Print_Area</vt:lpstr>
      <vt:lpstr>Travel!Print_Area</vt:lpstr>
    </vt:vector>
  </TitlesOfParts>
  <Manager/>
  <Company>SSC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CE-Expense-Disclosure-Workbook-2018</dc:title>
  <dc:subject/>
  <dc:creator>mortensenm</dc:creator>
  <cp:keywords/>
  <dc:description>Version 7 - for review by SIT - ready 2/10/18</dc:description>
  <cp:lastModifiedBy>Julia Dayan</cp:lastModifiedBy>
  <cp:revision/>
  <cp:lastPrinted>2023-07-20T03:18:02Z</cp:lastPrinted>
  <dcterms:created xsi:type="dcterms:W3CDTF">2010-10-17T20:59:02Z</dcterms:created>
  <dcterms:modified xsi:type="dcterms:W3CDTF">2023-07-30T23:07:24Z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0x01010054669F8639DE294E941D1F01D6045AA9004910BA11A4C5304E8E4C6F9EFF2E939A</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y fmtid="{D5CDD505-2E9C-101B-9397-08002B2CF9AE}" pid="7" name="AuthorIds_UIVersion_3585">
    <vt:lpwstr>122</vt:lpwstr>
  </property>
  <property fmtid="{D5CDD505-2E9C-101B-9397-08002B2CF9AE}" pid="8" name="AuthorIds_UIVersion_3587">
    <vt:lpwstr>122</vt:lpwstr>
  </property>
  <property fmtid="{D5CDD505-2E9C-101B-9397-08002B2CF9AE}" pid="9" name="_dlc_DocIdItemGuid">
    <vt:lpwstr>7132db39-8620-438b-a768-7a99ec14233a</vt:lpwstr>
  </property>
  <property fmtid="{D5CDD505-2E9C-101B-9397-08002B2CF9AE}" pid="10" name="SharedWithUsers">
    <vt:lpwstr>87;#Ken Smart;#157;#Nehalkumar patel</vt:lpwstr>
  </property>
</Properties>
</file>